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. Relações com Investidores\03 Divulgação Resultados\2020\1T20\Fundamentos\"/>
    </mc:Choice>
  </mc:AlternateContent>
  <bookViews>
    <workbookView xWindow="0" yWindow="0" windowWidth="20490" windowHeight="7650"/>
  </bookViews>
  <sheets>
    <sheet name="P&amp;L" sheetId="2" r:id="rId1"/>
    <sheet name="BP" sheetId="3" r:id="rId2"/>
    <sheet name="Movimentacaodelojas-Historico 2" sheetId="4" r:id="rId3"/>
    <sheet name="DRE_2016 Pro-Forma Não Auditada" sheetId="5" r:id="rId4"/>
  </sheets>
  <calcPr calcId="162913"/>
</workbook>
</file>

<file path=xl/calcChain.xml><?xml version="1.0" encoding="utf-8"?>
<calcChain xmlns="http://schemas.openxmlformats.org/spreadsheetml/2006/main">
  <c r="AD45" i="2" l="1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D45" i="2"/>
  <c r="C45" i="2"/>
  <c r="B45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D44" i="2"/>
  <c r="C44" i="2"/>
  <c r="B44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T11" i="4" l="1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G8" i="4"/>
  <c r="G24" i="2" l="1"/>
  <c r="G21" i="2"/>
  <c r="H21" i="2"/>
  <c r="H24" i="2"/>
  <c r="I25" i="2"/>
  <c r="I24" i="2"/>
  <c r="G25" i="2"/>
  <c r="H25" i="2"/>
  <c r="I21" i="2"/>
</calcChain>
</file>

<file path=xl/sharedStrings.xml><?xml version="1.0" encoding="utf-8"?>
<sst xmlns="http://schemas.openxmlformats.org/spreadsheetml/2006/main" count="586" uniqueCount="172">
  <si>
    <t>Viavarejo</t>
  </si>
  <si>
    <t>2012¹</t>
  </si>
  <si>
    <t>-</t>
  </si>
  <si>
    <r>
      <t xml:space="preserve">EBIT </t>
    </r>
    <r>
      <rPr>
        <b/>
        <sz val="7.5"/>
        <color theme="1"/>
        <rFont val="Calibri"/>
        <family val="2"/>
        <scheme val="minor"/>
      </rPr>
      <t>(%)</t>
    </r>
  </si>
  <si>
    <t xml:space="preserve">EBITDA (%) </t>
  </si>
  <si>
    <t xml:space="preserve">Ponto Frio </t>
  </si>
  <si>
    <t xml:space="preserve">Casas Bahia </t>
  </si>
  <si>
    <t xml:space="preserve">Via Varejo </t>
  </si>
  <si>
    <t>IFRS 16</t>
  </si>
  <si>
    <t>na</t>
  </si>
  <si>
    <t xml:space="preserve">Operational </t>
  </si>
  <si>
    <t>4Q19</t>
  </si>
  <si>
    <t>3Q19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</si>
  <si>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</si>
  <si>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</si>
  <si>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</si>
  <si>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</si>
  <si>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</si>
  <si>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</si>
  <si>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</si>
  <si>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</si>
  <si>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</si>
  <si>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</si>
  <si>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</si>
  <si>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</si>
  <si>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</si>
  <si>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</si>
  <si>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</si>
  <si>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</si>
  <si>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</si>
  <si>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</si>
  <si>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</si>
  <si>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</si>
  <si>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</si>
  <si>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</si>
  <si>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</si>
  <si>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</si>
  <si>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</si>
  <si>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</si>
  <si>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4Q12¹</t>
  </si>
  <si>
    <t>4Q12</t>
  </si>
  <si>
    <t>3Q12</t>
  </si>
  <si>
    <t>2Q12</t>
  </si>
  <si>
    <t>1Q12</t>
  </si>
  <si>
    <t>4Q11</t>
  </si>
  <si>
    <t>3Q11</t>
  </si>
  <si>
    <t>2Q11</t>
  </si>
  <si>
    <t>1Q11</t>
  </si>
  <si>
    <t xml:space="preserve"> Income Statement</t>
  </si>
  <si>
    <r>
      <t xml:space="preserve">Gross Sales </t>
    </r>
    <r>
      <rPr>
        <b/>
        <sz val="7.5"/>
        <color theme="1"/>
        <rFont val="Calibri"/>
        <family val="2"/>
        <scheme val="minor"/>
      </rPr>
      <t>(R$ million)</t>
    </r>
  </si>
  <si>
    <t>Total GMV Managerial Billed  - 1P</t>
  </si>
  <si>
    <t>Total GMV Managerial Billed - Marketplace (3P)</t>
  </si>
  <si>
    <t xml:space="preserve">Total GMV Managerial Billed </t>
  </si>
  <si>
    <t>Managerial Gross Revenue - Physical Stores</t>
  </si>
  <si>
    <t>Managerial Gross Revenue - Online</t>
  </si>
  <si>
    <t>Managerial Gross Revenue - Wholesale**</t>
  </si>
  <si>
    <r>
      <t xml:space="preserve">Net Revenue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</si>
  <si>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Cost of Goods Sold </t>
    </r>
    <r>
      <rPr>
        <b/>
        <sz val="7.5"/>
        <color theme="1"/>
        <rFont val="Calibri"/>
        <family val="2"/>
        <scheme val="minor"/>
      </rPr>
      <t>(R$ million)</t>
    </r>
  </si>
  <si>
    <t>Depreciation (Logistic)</t>
  </si>
  <si>
    <r>
      <t xml:space="preserve">Gross Profit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</si>
  <si>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Selling Expenses </t>
    </r>
    <r>
      <rPr>
        <sz val="7.5"/>
        <color theme="1"/>
        <rFont val="Calibri"/>
        <family val="2"/>
        <scheme val="minor"/>
      </rPr>
      <t>(R$ million)</t>
    </r>
  </si>
  <si>
    <r>
      <t xml:space="preserve">General and Administrative Expenses </t>
    </r>
    <r>
      <rPr>
        <sz val="7.5"/>
        <color theme="1"/>
        <rFont val="Calibri"/>
        <family val="2"/>
        <scheme val="minor"/>
      </rPr>
      <t>(R$ million)</t>
    </r>
  </si>
  <si>
    <r>
      <t xml:space="preserve">Equity Income </t>
    </r>
    <r>
      <rPr>
        <sz val="7.5"/>
        <color theme="1"/>
        <rFont val="Calibri"/>
        <family val="2"/>
        <scheme val="minor"/>
      </rPr>
      <t>(R$ million)</t>
    </r>
  </si>
  <si>
    <r>
      <t xml:space="preserve">Other Operating Income (Expenses) </t>
    </r>
    <r>
      <rPr>
        <sz val="7.5"/>
        <color theme="1"/>
        <rFont val="Calibri"/>
        <family val="2"/>
        <scheme val="minor"/>
      </rPr>
      <t>(R$ million)</t>
    </r>
  </si>
  <si>
    <r>
      <t xml:space="preserve">Total Operating Expenses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</si>
  <si>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Depreciation and Amortization </t>
    </r>
    <r>
      <rPr>
        <sz val="7.5"/>
        <color theme="1"/>
        <rFont val="Calibri"/>
        <family val="2"/>
        <scheme val="minor"/>
      </rPr>
      <t>(R$ million)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</si>
  <si>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</si>
  <si>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Financial Income </t>
    </r>
    <r>
      <rPr>
        <sz val="7.5"/>
        <color theme="1"/>
        <rFont val="Calibri"/>
        <family val="2"/>
        <scheme val="minor"/>
      </rPr>
      <t>(R$ million)</t>
    </r>
  </si>
  <si>
    <r>
      <t xml:space="preserve">Expense Income </t>
    </r>
    <r>
      <rPr>
        <sz val="7.5"/>
        <color theme="1"/>
        <rFont val="Calibri"/>
        <family val="2"/>
        <scheme val="minor"/>
      </rPr>
      <t>(R$ million)</t>
    </r>
  </si>
  <si>
    <r>
      <t xml:space="preserve">Net Financial Income (Expense)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</si>
  <si>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Earnings before Income Tax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</si>
  <si>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Income Tax </t>
    </r>
    <r>
      <rPr>
        <sz val="7.5"/>
        <color theme="1"/>
        <rFont val="Calibri"/>
        <family val="2"/>
        <scheme val="minor"/>
      </rPr>
      <t>(R$ million)</t>
    </r>
  </si>
  <si>
    <r>
      <t xml:space="preserve">Net Income (loss)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</si>
  <si>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Participation of Non-Controlling Shareholders </t>
    </r>
    <r>
      <rPr>
        <sz val="7.5"/>
        <color theme="1"/>
        <rFont val="Calibri"/>
        <family val="2"/>
        <scheme val="minor"/>
      </rPr>
      <t>(R$)</t>
    </r>
  </si>
  <si>
    <r>
      <t xml:space="preserve">EBITDA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</si>
  <si>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Adjusted EBITDA </t>
    </r>
    <r>
      <rPr>
        <b/>
        <sz val="7.5"/>
        <color theme="1"/>
        <rFont val="Calibri"/>
        <family val="2"/>
        <scheme val="minor"/>
      </rPr>
      <t>(R$ million)</t>
    </r>
  </si>
  <si>
    <t>% of Net Sales Revenue</t>
  </si>
  <si>
    <r>
      <t xml:space="preserve">Gross Profit </t>
    </r>
    <r>
      <rPr>
        <b/>
        <sz val="7.5"/>
        <color theme="1"/>
        <rFont val="Calibri"/>
        <family val="2"/>
        <scheme val="minor"/>
      </rPr>
      <t>(%)</t>
    </r>
  </si>
  <si>
    <r>
      <t xml:space="preserve">Selling Expenses </t>
    </r>
    <r>
      <rPr>
        <sz val="7.5"/>
        <color theme="1"/>
        <rFont val="Calibri"/>
        <family val="2"/>
        <scheme val="minor"/>
      </rPr>
      <t>(%)</t>
    </r>
  </si>
  <si>
    <r>
      <t xml:space="preserve">General and Administrative Expenses </t>
    </r>
    <r>
      <rPr>
        <sz val="7.5"/>
        <color theme="1"/>
        <rFont val="Calibri"/>
        <family val="2"/>
        <scheme val="minor"/>
      </rPr>
      <t>(%)</t>
    </r>
  </si>
  <si>
    <r>
      <t xml:space="preserve">Equity Income </t>
    </r>
    <r>
      <rPr>
        <sz val="7.5"/>
        <color theme="1"/>
        <rFont val="Calibri"/>
        <family val="2"/>
        <scheme val="minor"/>
      </rPr>
      <t>(%)</t>
    </r>
  </si>
  <si>
    <r>
      <t xml:space="preserve">Other Operating Income (Expenses) </t>
    </r>
    <r>
      <rPr>
        <sz val="7.5"/>
        <color theme="1"/>
        <rFont val="Calibri"/>
        <family val="2"/>
        <scheme val="minor"/>
      </rPr>
      <t>(R$)</t>
    </r>
  </si>
  <si>
    <r>
      <t xml:space="preserve">Total Operating Expenses </t>
    </r>
    <r>
      <rPr>
        <b/>
        <sz val="7.5"/>
        <color theme="1"/>
        <rFont val="Calibri"/>
        <family val="2"/>
        <scheme val="minor"/>
      </rPr>
      <t>(%)</t>
    </r>
  </si>
  <si>
    <r>
      <t xml:space="preserve">Depreciation and Amortization </t>
    </r>
    <r>
      <rPr>
        <sz val="7.5"/>
        <color theme="1"/>
        <rFont val="Calibri"/>
        <family val="2"/>
        <scheme val="minor"/>
      </rPr>
      <t>(%)</t>
    </r>
  </si>
  <si>
    <r>
      <t xml:space="preserve">Net Financial Income (Expense) </t>
    </r>
    <r>
      <rPr>
        <sz val="7.5"/>
        <color theme="1"/>
        <rFont val="Calibri"/>
        <family val="2"/>
        <scheme val="minor"/>
      </rPr>
      <t>(%)</t>
    </r>
  </si>
  <si>
    <r>
      <t xml:space="preserve">Earnings before Income Tax </t>
    </r>
    <r>
      <rPr>
        <sz val="7.5"/>
        <color theme="1"/>
        <rFont val="Calibri"/>
        <family val="2"/>
        <scheme val="minor"/>
      </rPr>
      <t>(%)</t>
    </r>
  </si>
  <si>
    <r>
      <t xml:space="preserve">Income Tax </t>
    </r>
    <r>
      <rPr>
        <sz val="7.5"/>
        <color theme="1"/>
        <rFont val="Calibri"/>
        <family val="2"/>
        <scheme val="minor"/>
      </rPr>
      <t>(%)</t>
    </r>
  </si>
  <si>
    <r>
      <t xml:space="preserve">Net Income (loss) </t>
    </r>
    <r>
      <rPr>
        <b/>
        <sz val="7.5"/>
        <color theme="1"/>
        <rFont val="Calibri"/>
        <family val="2"/>
        <scheme val="minor"/>
      </rPr>
      <t>(%)</t>
    </r>
  </si>
  <si>
    <t xml:space="preserve">Adjusted EBITDA (%) </t>
  </si>
  <si>
    <t>1 - Numbers republished on 02/12/2014, without consolidating Nova Pontocom's results, which are now reported as Equity Income as of the 4Q13 results.</t>
  </si>
  <si>
    <t>(**) Channel discontinued during 3Q19</t>
  </si>
  <si>
    <t>Balance Sheet</t>
  </si>
  <si>
    <r>
      <t xml:space="preserve">Current Assets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</si>
  <si>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Cash and Cash Equivalents </t>
    </r>
    <r>
      <rPr>
        <sz val="7.5"/>
        <color theme="1"/>
        <rFont val="Calibri"/>
        <family val="2"/>
        <scheme val="minor"/>
      </rPr>
      <t>(R$ million)</t>
    </r>
  </si>
  <si>
    <t>Accounts Receivables (R$ million)</t>
  </si>
  <si>
    <r>
      <t xml:space="preserve"> Credit Card </t>
    </r>
    <r>
      <rPr>
        <sz val="7.5"/>
        <color theme="1"/>
        <rFont val="Calibri"/>
        <family val="2"/>
        <scheme val="minor"/>
      </rPr>
      <t>(R$ million)</t>
    </r>
  </si>
  <si>
    <r>
      <t xml:space="preserve">Payment Book </t>
    </r>
    <r>
      <rPr>
        <sz val="7.5"/>
        <color theme="1"/>
        <rFont val="Calibri"/>
        <family val="2"/>
        <scheme val="minor"/>
      </rPr>
      <t>(R$ million)</t>
    </r>
  </si>
  <si>
    <r>
      <t xml:space="preserve">Others </t>
    </r>
    <r>
      <rPr>
        <sz val="7.5"/>
        <color theme="1"/>
        <rFont val="Calibri"/>
        <family val="2"/>
        <scheme val="minor"/>
      </rPr>
      <t>(R$ million)</t>
    </r>
  </si>
  <si>
    <r>
      <t>Accounts Receivables B2B</t>
    </r>
    <r>
      <rPr>
        <sz val="7.5"/>
        <color theme="1"/>
        <rFont val="Calibri"/>
        <family val="2"/>
        <scheme val="minor"/>
      </rPr>
      <t xml:space="preserve"> (R$ million)</t>
    </r>
  </si>
  <si>
    <r>
      <t xml:space="preserve">Allowance for doubtful accounts </t>
    </r>
    <r>
      <rPr>
        <sz val="7.5"/>
        <color theme="1"/>
        <rFont val="Calibri"/>
        <family val="2"/>
        <scheme val="minor"/>
      </rPr>
      <t>(R$ million)</t>
    </r>
  </si>
  <si>
    <r>
      <t xml:space="preserve">Inventories </t>
    </r>
    <r>
      <rPr>
        <sz val="7.5"/>
        <color theme="1"/>
        <rFont val="Calibri"/>
        <family val="2"/>
        <scheme val="minor"/>
      </rPr>
      <t>(R$ million)</t>
    </r>
  </si>
  <si>
    <r>
      <t xml:space="preserve">Recoverable Taxes </t>
    </r>
    <r>
      <rPr>
        <sz val="7.5"/>
        <color theme="1"/>
        <rFont val="Calibri"/>
        <family val="2"/>
        <scheme val="minor"/>
      </rPr>
      <t>(R$ million)</t>
    </r>
  </si>
  <si>
    <t>Financial Instruments - fair value hedge</t>
  </si>
  <si>
    <r>
      <t xml:space="preserve">Related Parties </t>
    </r>
    <r>
      <rPr>
        <sz val="7.5"/>
        <color theme="1"/>
        <rFont val="Calibri"/>
        <family val="2"/>
        <scheme val="minor"/>
      </rPr>
      <t>(R$ million)</t>
    </r>
  </si>
  <si>
    <r>
      <t xml:space="preserve">Non-current assets for sale </t>
    </r>
    <r>
      <rPr>
        <sz val="7.5"/>
        <color theme="1"/>
        <rFont val="Calibri"/>
        <family val="2"/>
        <scheme val="minor"/>
      </rPr>
      <t>(R$ million)</t>
    </r>
  </si>
  <si>
    <r>
      <t xml:space="preserve">Prepaid Expenses and Other Accounts Receivable </t>
    </r>
    <r>
      <rPr>
        <sz val="7.5"/>
        <color theme="1"/>
        <rFont val="Calibri"/>
        <family val="2"/>
        <scheme val="minor"/>
      </rPr>
      <t>(R$ million)</t>
    </r>
  </si>
  <si>
    <t>Other Assets</t>
  </si>
  <si>
    <r>
      <t xml:space="preserve">Noncurrent Assets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</si>
  <si>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Long-Term Assets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</si>
  <si>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Financial Instruments </t>
    </r>
    <r>
      <rPr>
        <sz val="7.5"/>
        <color theme="1"/>
        <rFont val="Calibri"/>
        <family val="2"/>
        <scheme val="minor"/>
      </rPr>
      <t>(R$ million)</t>
    </r>
  </si>
  <si>
    <r>
      <t xml:space="preserve">Accounts Receivables </t>
    </r>
    <r>
      <rPr>
        <sz val="7.5"/>
        <color theme="1"/>
        <rFont val="Calibri"/>
        <family val="2"/>
        <scheme val="minor"/>
      </rPr>
      <t>(R$ million)</t>
    </r>
  </si>
  <si>
    <r>
      <t xml:space="preserve">Credit Card </t>
    </r>
    <r>
      <rPr>
        <sz val="7.5"/>
        <color theme="1"/>
        <rFont val="Calibri"/>
        <family val="2"/>
        <scheme val="minor"/>
      </rPr>
      <t>(R$ million)</t>
    </r>
  </si>
  <si>
    <r>
      <t xml:space="preserve">Payment Book- Consumer Financing </t>
    </r>
    <r>
      <rPr>
        <sz val="7.5"/>
        <color theme="1"/>
        <rFont val="Calibri"/>
        <family val="2"/>
        <scheme val="minor"/>
      </rPr>
      <t>(R$ million)</t>
    </r>
  </si>
  <si>
    <t>Financial Instruments</t>
  </si>
  <si>
    <r>
      <t xml:space="preserve">Deferred income tax and social contribution </t>
    </r>
    <r>
      <rPr>
        <sz val="7.5"/>
        <color theme="1"/>
        <rFont val="Calibri"/>
        <family val="2"/>
        <scheme val="minor"/>
      </rPr>
      <t>(R$ million)</t>
    </r>
  </si>
  <si>
    <r>
      <t xml:space="preserve">Credit with Related Parties </t>
    </r>
    <r>
      <rPr>
        <sz val="7.5"/>
        <rFont val="Calibri"/>
        <family val="2"/>
        <scheme val="minor"/>
      </rPr>
      <t>(R$ million)</t>
    </r>
  </si>
  <si>
    <r>
      <t xml:space="preserve">Judicial Deposits </t>
    </r>
    <r>
      <rPr>
        <sz val="7.5"/>
        <color theme="1"/>
        <rFont val="Calibri"/>
        <family val="2"/>
        <scheme val="minor"/>
      </rPr>
      <t>(R$ million)</t>
    </r>
  </si>
  <si>
    <t>Right of Use Asset</t>
  </si>
  <si>
    <r>
      <t xml:space="preserve">Prepaid Expenses and Other Assets </t>
    </r>
    <r>
      <rPr>
        <sz val="7.5"/>
        <color theme="1"/>
        <rFont val="Calibri"/>
        <family val="2"/>
        <scheme val="minor"/>
      </rPr>
      <t>(R$ million)</t>
    </r>
  </si>
  <si>
    <r>
      <t xml:space="preserve">Investments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</si>
  <si>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Intangible Assets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</si>
  <si>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Fixed Asset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</si>
  <si>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Total Asset </t>
    </r>
    <r>
      <rPr>
        <b/>
        <i/>
        <sz val="7.5"/>
        <color theme="1"/>
        <rFont val="Calibri"/>
        <family val="2"/>
        <scheme val="minor"/>
      </rPr>
      <t>(R$ million)</t>
    </r>
  </si>
  <si>
    <r>
      <t xml:space="preserve">Taxes and Social Contribution Payable </t>
    </r>
    <r>
      <rPr>
        <sz val="7.5"/>
        <color theme="1"/>
        <rFont val="Calibri"/>
        <family val="2"/>
        <scheme val="minor"/>
      </rPr>
      <t>(R$ million)</t>
    </r>
  </si>
  <si>
    <r>
      <t xml:space="preserve">Suppliers </t>
    </r>
    <r>
      <rPr>
        <sz val="7.5"/>
        <color theme="1"/>
        <rFont val="Calibri"/>
        <family val="2"/>
        <scheme val="minor"/>
      </rPr>
      <t>(R$ million)</t>
    </r>
  </si>
  <si>
    <r>
      <t xml:space="preserve">Suppliers ('Forfait') </t>
    </r>
    <r>
      <rPr>
        <sz val="7.5"/>
        <color theme="1"/>
        <rFont val="Calibri"/>
        <family val="2"/>
        <scheme val="minor"/>
      </rPr>
      <t>(R$)</t>
    </r>
  </si>
  <si>
    <r>
      <t xml:space="preserve">Loans and Financing </t>
    </r>
    <r>
      <rPr>
        <sz val="7.5"/>
        <color theme="1"/>
        <rFont val="Calibri"/>
        <family val="2"/>
        <scheme val="minor"/>
      </rPr>
      <t>(R$ million)</t>
    </r>
  </si>
  <si>
    <r>
      <t xml:space="preserve">CDCI </t>
    </r>
    <r>
      <rPr>
        <sz val="7.5"/>
        <color theme="1"/>
        <rFont val="Calibri"/>
        <family val="2"/>
        <scheme val="minor"/>
      </rPr>
      <t>( R$ million)</t>
    </r>
  </si>
  <si>
    <r>
      <t xml:space="preserve">Debentures </t>
    </r>
    <r>
      <rPr>
        <sz val="7.5"/>
        <color theme="1"/>
        <rFont val="Calibri"/>
        <family val="2"/>
        <scheme val="minor"/>
      </rPr>
      <t>(R$ million)</t>
    </r>
  </si>
  <si>
    <r>
      <t xml:space="preserve">Fiscal Obligations </t>
    </r>
    <r>
      <rPr>
        <sz val="7.5"/>
        <color theme="1"/>
        <rFont val="Calibri"/>
        <family val="2"/>
        <scheme val="minor"/>
      </rPr>
      <t>(R$ million)</t>
    </r>
  </si>
  <si>
    <r>
      <t xml:space="preserve">Dividends and Interest on Equity Payable </t>
    </r>
    <r>
      <rPr>
        <sz val="7.5"/>
        <color theme="1"/>
        <rFont val="Calibri"/>
        <family val="2"/>
        <scheme val="minor"/>
      </rPr>
      <t>(R$ million)</t>
    </r>
  </si>
  <si>
    <r>
      <t xml:space="preserve">Installment Taxes </t>
    </r>
    <r>
      <rPr>
        <sz val="7.5"/>
        <color theme="1"/>
        <rFont val="Calibri"/>
        <family val="2"/>
        <scheme val="minor"/>
      </rPr>
      <t>(R$ million)</t>
    </r>
  </si>
  <si>
    <r>
      <t xml:space="preserve">Defered revenues </t>
    </r>
    <r>
      <rPr>
        <sz val="7.5"/>
        <color theme="1"/>
        <rFont val="Calibri"/>
        <family val="2"/>
        <scheme val="minor"/>
      </rPr>
      <t>(R$ million)</t>
    </r>
  </si>
  <si>
    <t>Onlending of third parties</t>
  </si>
  <si>
    <t>Leasing debts</t>
  </si>
  <si>
    <r>
      <t xml:space="preserve">Current Liabilities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</si>
  <si>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Non - Current Liabilities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</si>
  <si>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Deferred Income Tax </t>
    </r>
    <r>
      <rPr>
        <sz val="7.5"/>
        <color theme="1"/>
        <rFont val="Calibri"/>
        <family val="2"/>
        <scheme val="minor"/>
      </rPr>
      <t>(R$ million)</t>
    </r>
  </si>
  <si>
    <r>
      <t xml:space="preserve">Fund Redeemable Shares (FIDC) </t>
    </r>
    <r>
      <rPr>
        <sz val="7.5"/>
        <color theme="1"/>
        <rFont val="Calibri"/>
        <family val="2"/>
        <scheme val="minor"/>
      </rPr>
      <t>(R$ million)</t>
    </r>
  </si>
  <si>
    <r>
      <t xml:space="preserve">Debts with Related Parties </t>
    </r>
    <r>
      <rPr>
        <sz val="7.5"/>
        <color theme="1"/>
        <rFont val="Calibri"/>
        <family val="2"/>
        <scheme val="minor"/>
      </rPr>
      <t>(R$)</t>
    </r>
  </si>
  <si>
    <r>
      <t xml:space="preserve">Tax Obligations </t>
    </r>
    <r>
      <rPr>
        <sz val="7.5"/>
        <color theme="1"/>
        <rFont val="Calibri"/>
        <family val="2"/>
        <scheme val="minor"/>
      </rPr>
      <t>(R$ million)</t>
    </r>
  </si>
  <si>
    <r>
      <t xml:space="preserve">Provision for lawsuits </t>
    </r>
    <r>
      <rPr>
        <sz val="7.5"/>
        <color theme="1"/>
        <rFont val="Calibri"/>
        <family val="2"/>
        <scheme val="minor"/>
      </rPr>
      <t>(R$ million)</t>
    </r>
  </si>
  <si>
    <r>
      <t xml:space="preserve">Provision for Loss on Investment </t>
    </r>
    <r>
      <rPr>
        <sz val="7.5"/>
        <color theme="1"/>
        <rFont val="Calibri"/>
        <family val="2"/>
        <scheme val="minor"/>
      </rPr>
      <t>(R$ million)</t>
    </r>
  </si>
  <si>
    <r>
      <t xml:space="preserve">Anticipated Revenue </t>
    </r>
    <r>
      <rPr>
        <sz val="7.5"/>
        <color theme="1"/>
        <rFont val="Calibri"/>
        <family val="2"/>
        <scheme val="minor"/>
      </rPr>
      <t>(R$ million)</t>
    </r>
  </si>
  <si>
    <t>Defered Revenue</t>
  </si>
  <si>
    <r>
      <t xml:space="preserve">Shareholders' Equity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</si>
  <si>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LIABILITIES AND SHAREHOLDERS' EQUITY </t>
    </r>
    <r>
      <rPr>
        <b/>
        <i/>
        <sz val="7.5"/>
        <color theme="1"/>
        <rFont val="Calibri"/>
        <family val="2"/>
        <scheme val="minor"/>
      </rPr>
      <t>(R$ million)</t>
    </r>
  </si>
  <si>
    <t>4Q10</t>
  </si>
  <si>
    <t>3Q10</t>
  </si>
  <si>
    <t>2Q10</t>
  </si>
  <si>
    <t>1Q10</t>
  </si>
  <si>
    <t>4Q09</t>
  </si>
  <si>
    <t>3Q09</t>
  </si>
  <si>
    <t>2Q09</t>
  </si>
  <si>
    <t>1Q09</t>
  </si>
  <si>
    <t>Store movement - History</t>
  </si>
  <si>
    <t>Opening</t>
  </si>
  <si>
    <t>Closure</t>
  </si>
  <si>
    <t>Converted</t>
  </si>
  <si>
    <t>Sales Area (thousand sqm)</t>
  </si>
  <si>
    <t>Total Area (thousand sqm)</t>
  </si>
  <si>
    <t>Via Varejo - Income Statement Unaudited Pro-Forma</t>
  </si>
  <si>
    <t>* Number not adjusted according to the new standard adopted by the Company in 4Q18.</t>
  </si>
  <si>
    <t>Income Statement</t>
  </si>
  <si>
    <t>GMV Billed Online*</t>
  </si>
  <si>
    <t>Total GMV Managerial Billed  - B2C*</t>
  </si>
  <si>
    <t>Total GMV Managerial Billed - Marketplace *</t>
  </si>
  <si>
    <t>Net Revenue - Physical Stores</t>
  </si>
  <si>
    <t>Net Revenue - Online</t>
  </si>
  <si>
    <r>
      <t xml:space="preserve">Net Financial Income (Expense) </t>
    </r>
    <r>
      <rPr>
        <b/>
        <sz val="7.5"/>
        <color theme="1"/>
        <rFont val="Calibri"/>
        <family val="2"/>
        <scheme val="minor"/>
      </rPr>
      <t>(%)</t>
    </r>
  </si>
  <si>
    <r>
      <t xml:space="preserve">Earnings before Income Tax </t>
    </r>
    <r>
      <rPr>
        <b/>
        <sz val="7.5"/>
        <color theme="1"/>
        <rFont val="Calibri"/>
        <family val="2"/>
        <scheme val="minor"/>
      </rPr>
      <t>(%)</t>
    </r>
  </si>
  <si>
    <t>1Q20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</si>
</sst>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[$€-2]* #,##0.00_);_([$€-2]* \(#,##0.00\);_([$€-2]* &quot;-&quot;??_)"/>
    <numFmt numFmtId="167" formatCode="_ * #,##0.00_ ;_ * \-#,##0.00_ ;_ * &quot;-&quot;??_ ;_ @_ "/>
    <numFmt numFmtId="168" formatCode="_-* #,##0.00\ _F_-;\-* #,##0.00\ _F_-;_-* &quot;-&quot;??\ _F_-;_-@_-"/>
    <numFmt numFmtId="169" formatCode="0.00_)"/>
    <numFmt numFmtId="170" formatCode="General_)"/>
    <numFmt numFmtId="171" formatCode="0.0%"/>
    <numFmt numFmtId="172" formatCode="0.0%;\(0.0%\)"/>
    <numFmt numFmtId="173" formatCode="#,##0;\(#,##0\)"/>
    <numFmt numFmtId="174" formatCode="_-* #,##0_-;\(#,##0\)"/>
    <numFmt numFmtId="175" formatCode="_-* #,##0.0_-;\-* #,##0.0_-;_-* &quot;-&quot;??_-;_-@_-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sz val="10"/>
      <color indexed="54"/>
      <name val="Arial"/>
      <family val="2"/>
    </font>
    <font>
      <sz val="11"/>
      <color indexed="62"/>
      <name val="Calibri"/>
      <family val="2"/>
    </font>
    <font>
      <u/>
      <sz val="10"/>
      <color indexed="2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name val="Arial CE"/>
      <charset val="238"/>
    </font>
    <font>
      <sz val="10"/>
      <name val="Trebuchet MS"/>
      <family val="2"/>
    </font>
    <font>
      <b/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b/>
      <sz val="7"/>
      <color indexed="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7"/>
      <color indexed="8"/>
      <name val="Arial"/>
      <family val="2"/>
    </font>
    <font>
      <sz val="19"/>
      <color indexed="4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theme="1"/>
      <name val="Calibri"/>
      <family val="2"/>
      <scheme val="minor"/>
    </font>
    <font>
      <sz val="7.5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rgb="FF356F4E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1" fontId="26" fillId="0" borderId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5" fillId="0" borderId="11" applyNumberFormat="0" applyFill="0" applyAlignment="0" applyProtection="0"/>
    <xf numFmtId="0" fontId="36" fillId="45" borderId="12" applyNumberFormat="0" applyAlignment="0" applyProtection="0"/>
    <xf numFmtId="0" fontId="36" fillId="45" borderId="12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3">
      <alignment horizont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40" borderId="14" applyNumberFormat="0" applyFont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40" fillId="38" borderId="10" applyNumberFormat="0" applyAlignment="0" applyProtection="0"/>
    <xf numFmtId="166" fontId="23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38" fontId="42" fillId="56" borderId="0" applyNumberFormat="0" applyBorder="0" applyAlignment="0" applyProtection="0"/>
    <xf numFmtId="0" fontId="43" fillId="0" borderId="15" applyNumberFormat="0" applyAlignment="0" applyProtection="0">
      <alignment horizontal="left" vertical="center"/>
    </xf>
    <xf numFmtId="0" fontId="43" fillId="0" borderId="16">
      <alignment horizontal="left"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10" fontId="42" fillId="57" borderId="17" applyNumberFormat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7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0" borderId="0"/>
    <xf numFmtId="169" fontId="5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1" fillId="0" borderId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53" fillId="0" borderId="19">
      <alignment horizontal="center"/>
    </xf>
    <xf numFmtId="0" fontId="54" fillId="39" borderId="20" applyNumberFormat="0" applyAlignment="0" applyProtection="0"/>
    <xf numFmtId="0" fontId="54" fillId="39" borderId="20" applyNumberFormat="0" applyAlignment="0" applyProtection="0"/>
    <xf numFmtId="4" fontId="25" fillId="58" borderId="21" applyNumberFormat="0" applyProtection="0">
      <alignment vertical="center"/>
    </xf>
    <xf numFmtId="4" fontId="55" fillId="59" borderId="21" applyNumberFormat="0" applyProtection="0">
      <alignment vertical="center"/>
    </xf>
    <xf numFmtId="4" fontId="25" fillId="59" borderId="21" applyNumberFormat="0" applyProtection="0">
      <alignment horizontal="left" vertical="center" indent="1"/>
    </xf>
    <xf numFmtId="0" fontId="56" fillId="60" borderId="21" applyNumberFormat="0" applyProtection="0">
      <alignment horizontal="center" vertical="center" wrapText="1"/>
    </xf>
    <xf numFmtId="4" fontId="25" fillId="61" borderId="0" applyNumberFormat="0" applyProtection="0">
      <alignment horizontal="left" vertical="center" indent="1"/>
    </xf>
    <xf numFmtId="4" fontId="28" fillId="34" borderId="21" applyNumberFormat="0" applyProtection="0">
      <alignment horizontal="right" vertical="center"/>
    </xf>
    <xf numFmtId="4" fontId="28" fillId="42" borderId="21" applyNumberFormat="0" applyProtection="0">
      <alignment horizontal="right" vertical="center"/>
    </xf>
    <xf numFmtId="4" fontId="28" fillId="52" borderId="21" applyNumberFormat="0" applyProtection="0">
      <alignment horizontal="right" vertical="center"/>
    </xf>
    <xf numFmtId="4" fontId="28" fillId="44" borderId="21" applyNumberFormat="0" applyProtection="0">
      <alignment horizontal="right" vertical="center"/>
    </xf>
    <xf numFmtId="4" fontId="28" fillId="50" borderId="21" applyNumberFormat="0" applyProtection="0">
      <alignment horizontal="right" vertical="center"/>
    </xf>
    <xf numFmtId="4" fontId="28" fillId="54" borderId="21" applyNumberFormat="0" applyProtection="0">
      <alignment horizontal="right" vertical="center"/>
    </xf>
    <xf numFmtId="4" fontId="28" fillId="53" borderId="21" applyNumberFormat="0" applyProtection="0">
      <alignment horizontal="right" vertical="center"/>
    </xf>
    <xf numFmtId="4" fontId="28" fillId="62" borderId="21" applyNumberFormat="0" applyProtection="0">
      <alignment horizontal="right" vertical="center"/>
    </xf>
    <xf numFmtId="4" fontId="28" fillId="43" borderId="21" applyNumberFormat="0" applyProtection="0">
      <alignment horizontal="right" vertical="center"/>
    </xf>
    <xf numFmtId="4" fontId="25" fillId="63" borderId="22" applyNumberFormat="0" applyProtection="0">
      <alignment horizontal="left" vertical="center" indent="1"/>
    </xf>
    <xf numFmtId="4" fontId="28" fillId="64" borderId="0" applyNumberFormat="0" applyProtection="0">
      <alignment horizontal="left" vertical="center" indent="1"/>
    </xf>
    <xf numFmtId="4" fontId="57" fillId="65" borderId="0" applyNumberFormat="0" applyProtection="0">
      <alignment horizontal="left" vertical="center" indent="1"/>
    </xf>
    <xf numFmtId="4" fontId="28" fillId="66" borderId="21" applyNumberFormat="0" applyProtection="0">
      <alignment horizontal="right" vertical="center"/>
    </xf>
    <xf numFmtId="4" fontId="28" fillId="64" borderId="0" applyNumberFormat="0" applyProtection="0">
      <alignment horizontal="left" vertical="center" indent="1"/>
    </xf>
    <xf numFmtId="4" fontId="28" fillId="61" borderId="0" applyNumberFormat="0" applyProtection="0">
      <alignment horizontal="left" vertical="center" indent="1"/>
    </xf>
    <xf numFmtId="0" fontId="24" fillId="65" borderId="21" applyNumberFormat="0" applyProtection="0">
      <alignment horizontal="left" vertical="center" indent="1"/>
    </xf>
    <xf numFmtId="0" fontId="23" fillId="65" borderId="21" applyNumberFormat="0" applyProtection="0">
      <alignment horizontal="left" vertical="top" indent="1"/>
    </xf>
    <xf numFmtId="0" fontId="23" fillId="67" borderId="23" applyNumberFormat="0" applyProtection="0">
      <alignment horizontal="left" vertical="center" indent="3"/>
    </xf>
    <xf numFmtId="0" fontId="23" fillId="61" borderId="21" applyNumberFormat="0" applyProtection="0">
      <alignment horizontal="left" vertical="top" indent="1"/>
    </xf>
    <xf numFmtId="0" fontId="23" fillId="67" borderId="21" applyNumberFormat="0" applyProtection="0">
      <alignment horizontal="left" vertical="center" indent="1"/>
    </xf>
    <xf numFmtId="0" fontId="23" fillId="67" borderId="21" applyNumberFormat="0" applyProtection="0">
      <alignment horizontal="left" vertical="top" indent="1"/>
    </xf>
    <xf numFmtId="0" fontId="23" fillId="58" borderId="21" applyNumberFormat="0" applyProtection="0">
      <alignment horizontal="left" vertical="center" indent="1"/>
    </xf>
    <xf numFmtId="0" fontId="23" fillId="58" borderId="21" applyNumberFormat="0" applyProtection="0">
      <alignment horizontal="left" vertical="top" indent="1"/>
    </xf>
    <xf numFmtId="4" fontId="28" fillId="57" borderId="21" applyNumberFormat="0" applyProtection="0">
      <alignment vertical="center"/>
    </xf>
    <xf numFmtId="4" fontId="58" fillId="57" borderId="21" applyNumberFormat="0" applyProtection="0">
      <alignment vertical="center"/>
    </xf>
    <xf numFmtId="4" fontId="28" fillId="57" borderId="21" applyNumberFormat="0" applyProtection="0">
      <alignment horizontal="left" vertical="center" indent="1"/>
    </xf>
    <xf numFmtId="0" fontId="28" fillId="57" borderId="21" applyNumberFormat="0" applyProtection="0">
      <alignment horizontal="left" vertical="top" indent="1"/>
    </xf>
    <xf numFmtId="4" fontId="28" fillId="0" borderId="21" applyNumberFormat="0" applyProtection="0">
      <alignment horizontal="right" vertical="center"/>
    </xf>
    <xf numFmtId="4" fontId="58" fillId="64" borderId="21" applyNumberFormat="0" applyProtection="0">
      <alignment horizontal="right" vertical="center"/>
    </xf>
    <xf numFmtId="4" fontId="28" fillId="66" borderId="21" applyNumberFormat="0" applyProtection="0">
      <alignment horizontal="left" vertical="center" indent="1"/>
    </xf>
    <xf numFmtId="0" fontId="59" fillId="61" borderId="21" applyNumberFormat="0" applyProtection="0">
      <alignment horizontal="center" vertical="center" wrapText="1"/>
    </xf>
    <xf numFmtId="4" fontId="60" fillId="68" borderId="0" applyNumberFormat="0" applyProtection="0">
      <alignment horizontal="left" vertical="center" indent="1"/>
    </xf>
    <xf numFmtId="4" fontId="44" fillId="0" borderId="21" applyNumberFormat="0" applyProtection="0">
      <alignment horizontal="right" vertical="center"/>
    </xf>
    <xf numFmtId="0" fontId="61" fillId="35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62" fillId="39" borderId="20" applyNumberFormat="0" applyAlignment="0" applyProtection="0"/>
    <xf numFmtId="170" fontId="63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75" fillId="45" borderId="12" applyNumberFormat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horizontal="right"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wrapText="1"/>
    </xf>
    <xf numFmtId="164" fontId="16" fillId="0" borderId="0" xfId="1" applyNumberFormat="1" applyFont="1" applyAlignment="1">
      <alignment horizontal="right" wrapTex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164" fontId="1" fillId="0" borderId="0" xfId="1" applyNumberFormat="1" applyFont="1" applyAlignment="1">
      <alignment horizontal="right" wrapText="1"/>
    </xf>
    <xf numFmtId="171" fontId="16" fillId="0" borderId="0" xfId="270" applyNumberFormat="1" applyFont="1" applyAlignment="1">
      <alignment horizontal="right" wrapText="1"/>
    </xf>
    <xf numFmtId="171" fontId="1" fillId="0" borderId="0" xfId="27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13" fillId="69" borderId="0" xfId="0" applyFont="1" applyFill="1"/>
    <xf numFmtId="0" fontId="13" fillId="69" borderId="0" xfId="0" applyFont="1" applyFill="1" applyAlignment="1">
      <alignment horizontal="center"/>
    </xf>
    <xf numFmtId="174" fontId="16" fillId="0" borderId="0" xfId="1" applyNumberFormat="1" applyFont="1" applyAlignment="1">
      <alignment horizontal="right"/>
    </xf>
    <xf numFmtId="174" fontId="16" fillId="0" borderId="0" xfId="1" applyNumberFormat="1" applyFont="1" applyAlignment="1">
      <alignment horizontal="right" wrapText="1"/>
    </xf>
    <xf numFmtId="174" fontId="16" fillId="0" borderId="0" xfId="1" applyNumberFormat="1" applyFont="1" applyFill="1" applyAlignment="1">
      <alignment horizontal="right" wrapText="1"/>
    </xf>
    <xf numFmtId="174" fontId="0" fillId="0" borderId="0" xfId="1" applyNumberFormat="1" applyFont="1" applyAlignment="1">
      <alignment horizontal="right"/>
    </xf>
    <xf numFmtId="174" fontId="0" fillId="0" borderId="0" xfId="1" applyNumberFormat="1" applyFont="1" applyAlignment="1">
      <alignment horizontal="right" wrapText="1"/>
    </xf>
    <xf numFmtId="174" fontId="0" fillId="0" borderId="0" xfId="1" applyNumberFormat="1" applyFont="1" applyFill="1" applyAlignment="1">
      <alignment horizontal="right" wrapText="1"/>
    </xf>
    <xf numFmtId="174" fontId="20" fillId="0" borderId="0" xfId="1" applyNumberFormat="1" applyFont="1" applyFill="1" applyAlignment="1">
      <alignment horizontal="right" wrapText="1"/>
    </xf>
    <xf numFmtId="174" fontId="0" fillId="0" borderId="0" xfId="1" applyNumberFormat="1" applyFont="1" applyFill="1" applyAlignment="1">
      <alignment horizontal="right"/>
    </xf>
    <xf numFmtId="174" fontId="20" fillId="0" borderId="0" xfId="1" applyNumberFormat="1" applyFont="1" applyFill="1" applyAlignment="1">
      <alignment horizontal="righ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173" fontId="16" fillId="0" borderId="0" xfId="0" applyNumberFormat="1" applyFont="1" applyAlignment="1">
      <alignment wrapText="1"/>
    </xf>
    <xf numFmtId="0" fontId="0" fillId="0" borderId="0" xfId="0" applyFill="1" applyAlignment="1">
      <alignment horizontal="left" indent="2"/>
    </xf>
    <xf numFmtId="174" fontId="16" fillId="0" borderId="0" xfId="1" applyNumberFormat="1" applyFont="1" applyFill="1" applyAlignment="1">
      <alignment horizontal="right"/>
    </xf>
    <xf numFmtId="0" fontId="16" fillId="0" borderId="0" xfId="0" applyFont="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Font="1"/>
    <xf numFmtId="0" fontId="0" fillId="0" borderId="0" xfId="0" applyFill="1" applyAlignment="1">
      <alignment horizontal="left" indent="1"/>
    </xf>
    <xf numFmtId="0" fontId="20" fillId="0" borderId="0" xfId="0" applyFont="1" applyFill="1"/>
    <xf numFmtId="0" fontId="13" fillId="69" borderId="0" xfId="0" applyFon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76" fillId="0" borderId="0" xfId="0" applyFont="1" applyAlignment="1"/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173" fontId="16" fillId="0" borderId="0" xfId="1" applyNumberFormat="1" applyFont="1" applyAlignment="1">
      <alignment horizontal="center"/>
    </xf>
    <xf numFmtId="173" fontId="16" fillId="0" borderId="0" xfId="1" applyNumberFormat="1" applyFont="1" applyFill="1" applyAlignment="1">
      <alignment horizontal="center"/>
    </xf>
    <xf numFmtId="173" fontId="16" fillId="0" borderId="0" xfId="1" applyNumberFormat="1" applyFont="1" applyAlignment="1">
      <alignment horizontal="center" wrapText="1"/>
    </xf>
    <xf numFmtId="173" fontId="0" fillId="0" borderId="0" xfId="1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43" fontId="0" fillId="0" borderId="0" xfId="1" applyFont="1" applyAlignment="1">
      <alignment horizontal="center" wrapText="1"/>
    </xf>
    <xf numFmtId="1" fontId="16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2" fontId="16" fillId="0" borderId="0" xfId="270" applyNumberFormat="1" applyFont="1" applyAlignment="1">
      <alignment horizontal="center"/>
    </xf>
    <xf numFmtId="172" fontId="1" fillId="0" borderId="0" xfId="27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78" fillId="0" borderId="0" xfId="0" applyFont="1" applyFill="1" applyAlignment="1">
      <alignment horizontal="right"/>
    </xf>
    <xf numFmtId="9" fontId="0" fillId="0" borderId="0" xfId="270" applyFont="1"/>
    <xf numFmtId="172" fontId="16" fillId="0" borderId="0" xfId="270" applyNumberFormat="1" applyFont="1" applyFill="1" applyAlignment="1">
      <alignment horizontal="center"/>
    </xf>
    <xf numFmtId="172" fontId="1" fillId="0" borderId="0" xfId="27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173" fontId="20" fillId="0" borderId="0" xfId="1" applyNumberFormat="1" applyFont="1" applyFill="1" applyAlignment="1">
      <alignment horizontal="center"/>
    </xf>
    <xf numFmtId="173" fontId="16" fillId="0" borderId="0" xfId="1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13" fillId="0" borderId="0" xfId="0" applyFont="1" applyFill="1"/>
    <xf numFmtId="0" fontId="16" fillId="0" borderId="0" xfId="0" applyFont="1" applyFill="1" applyAlignment="1">
      <alignment wrapText="1"/>
    </xf>
    <xf numFmtId="0" fontId="79" fillId="69" borderId="0" xfId="0" applyFont="1" applyFill="1" applyAlignment="1"/>
    <xf numFmtId="0" fontId="0" fillId="0" borderId="0" xfId="0" applyFont="1" applyFill="1"/>
    <xf numFmtId="0" fontId="0" fillId="0" borderId="0" xfId="0" applyFill="1" applyAlignment="1">
      <alignment wrapText="1"/>
    </xf>
    <xf numFmtId="0" fontId="16" fillId="0" borderId="0" xfId="0" applyFont="1" applyFill="1" applyAlignment="1"/>
    <xf numFmtId="164" fontId="76" fillId="0" borderId="0" xfId="1" applyNumberFormat="1" applyFont="1" applyAlignment="1">
      <alignment horizontal="center"/>
    </xf>
    <xf numFmtId="164" fontId="13" fillId="69" borderId="0" xfId="1" applyNumberFormat="1" applyFont="1" applyFill="1"/>
    <xf numFmtId="164" fontId="16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16" fillId="0" borderId="0" xfId="1" applyNumberFormat="1" applyFont="1" applyFill="1"/>
    <xf numFmtId="164" fontId="16" fillId="0" borderId="0" xfId="1" applyNumberFormat="1" applyFont="1" applyFill="1" applyAlignment="1">
      <alignment horizontal="right"/>
    </xf>
    <xf numFmtId="164" fontId="78" fillId="0" borderId="0" xfId="1" applyNumberFormat="1" applyFont="1" applyFill="1" applyAlignment="1">
      <alignment horizontal="right"/>
    </xf>
    <xf numFmtId="164" fontId="20" fillId="0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 applyAlignment="1">
      <alignment horizontal="right" vertical="center"/>
    </xf>
    <xf numFmtId="164" fontId="16" fillId="0" borderId="0" xfId="1" applyNumberFormat="1" applyFont="1" applyFill="1" applyAlignment="1">
      <alignment horizontal="right" vertical="center"/>
    </xf>
    <xf numFmtId="164" fontId="16" fillId="0" borderId="0" xfId="1" applyNumberFormat="1" applyFont="1" applyAlignment="1">
      <alignment horizontal="center"/>
    </xf>
    <xf numFmtId="164" fontId="16" fillId="0" borderId="0" xfId="1" applyNumberFormat="1" applyFont="1" applyFill="1" applyAlignment="1">
      <alignment horizontal="right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right" indent="1"/>
    </xf>
    <xf numFmtId="164" fontId="0" fillId="0" borderId="0" xfId="1" applyNumberFormat="1" applyFont="1" applyFill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75" fontId="16" fillId="0" borderId="0" xfId="1" applyNumberFormat="1" applyFont="1" applyAlignment="1">
      <alignment horizontal="center"/>
    </xf>
    <xf numFmtId="175" fontId="16" fillId="0" borderId="0" xfId="1" applyNumberFormat="1" applyFont="1" applyAlignment="1">
      <alignment horizontal="right"/>
    </xf>
    <xf numFmtId="175" fontId="16" fillId="0" borderId="0" xfId="1" applyNumberFormat="1" applyFont="1" applyFill="1" applyAlignment="1">
      <alignment horizontal="right"/>
    </xf>
    <xf numFmtId="175" fontId="16" fillId="0" borderId="0" xfId="1" applyNumberFormat="1" applyFont="1" applyFill="1" applyAlignment="1">
      <alignment horizontal="right" wrapText="1"/>
    </xf>
    <xf numFmtId="175" fontId="16" fillId="0" borderId="0" xfId="1" applyNumberFormat="1" applyFont="1" applyAlignment="1">
      <alignment horizontal="right" wrapText="1"/>
    </xf>
    <xf numFmtId="164" fontId="16" fillId="0" borderId="0" xfId="1" applyNumberFormat="1" applyFont="1" applyAlignment="1">
      <alignment wrapText="1"/>
    </xf>
    <xf numFmtId="164" fontId="13" fillId="69" borderId="0" xfId="1" applyNumberFormat="1" applyFont="1" applyFill="1" applyAlignment="1">
      <alignment horizontal="center"/>
    </xf>
    <xf numFmtId="164" fontId="13" fillId="69" borderId="0" xfId="1" applyNumberFormat="1" applyFont="1" applyFill="1" applyAlignment="1">
      <alignment horizontal="right" vertical="center"/>
    </xf>
    <xf numFmtId="164" fontId="16" fillId="0" borderId="0" xfId="1" applyNumberFormat="1" applyFont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Fill="1"/>
    <xf numFmtId="164" fontId="0" fillId="0" borderId="0" xfId="1" applyNumberFormat="1" applyFont="1" applyAlignment="1">
      <alignment wrapText="1"/>
    </xf>
  </cellXfs>
  <cellStyles count="280">
    <cellStyle name="******************************************" xfId="45"/>
    <cellStyle name="=C:\WINNT\SYSTEM32\COMMAND.COM" xfId="46"/>
    <cellStyle name="0" xfId="47"/>
    <cellStyle name="20 % - Accent1" xfId="48"/>
    <cellStyle name="20 % - Accent2" xfId="49"/>
    <cellStyle name="20 % - Accent3" xfId="50"/>
    <cellStyle name="20 % - Accent4" xfId="51"/>
    <cellStyle name="20 % - Accent5" xfId="52"/>
    <cellStyle name="20 % - Accent6" xfId="53"/>
    <cellStyle name="20% - Ênfase1" xfId="20" builtinId="30" customBuiltin="1"/>
    <cellStyle name="20% - Ênfase1 2" xfId="54"/>
    <cellStyle name="20% - Ênfase1 3" xfId="55"/>
    <cellStyle name="20% - Ênfase2" xfId="24" builtinId="34" customBuiltin="1"/>
    <cellStyle name="20% - Ênfase2 2" xfId="56"/>
    <cellStyle name="20% - Ênfase2 3" xfId="57"/>
    <cellStyle name="20% - Ênfase3" xfId="28" builtinId="38" customBuiltin="1"/>
    <cellStyle name="20% - Ênfase3 2" xfId="58"/>
    <cellStyle name="20% - Ênfase3 3" xfId="59"/>
    <cellStyle name="20% - Ênfase4" xfId="32" builtinId="42" customBuiltin="1"/>
    <cellStyle name="20% - Ênfase4 2" xfId="60"/>
    <cellStyle name="20% - Ênfase4 3" xfId="61"/>
    <cellStyle name="20% - Ênfase5" xfId="36" builtinId="46" customBuiltin="1"/>
    <cellStyle name="20% - Ênfase5 2" xfId="62"/>
    <cellStyle name="20% - Ênfase5 3" xfId="63"/>
    <cellStyle name="20% - Ênfase6" xfId="40" builtinId="50" customBuiltin="1"/>
    <cellStyle name="20% - Ênfase6 2" xfId="64"/>
    <cellStyle name="20% - Ênfase6 3" xfId="65"/>
    <cellStyle name="40 % - Accent1" xfId="66"/>
    <cellStyle name="40 % - Accent2" xfId="67"/>
    <cellStyle name="40 % - Accent3" xfId="68"/>
    <cellStyle name="40 % - Accent4" xfId="69"/>
    <cellStyle name="40 % - Accent5" xfId="70"/>
    <cellStyle name="40 % - Accent6" xfId="71"/>
    <cellStyle name="40% - Ênfase1" xfId="21" builtinId="31" customBuiltin="1"/>
    <cellStyle name="40% - Ênfase1 2" xfId="72"/>
    <cellStyle name="40% - Ênfase1 3" xfId="73"/>
    <cellStyle name="40% - Ênfase2" xfId="25" builtinId="35" customBuiltin="1"/>
    <cellStyle name="40% - Ênfase2 2" xfId="74"/>
    <cellStyle name="40% - Ênfase2 3" xfId="75"/>
    <cellStyle name="40% - Ênfase3" xfId="29" builtinId="39" customBuiltin="1"/>
    <cellStyle name="40% - Ênfase3 2" xfId="76"/>
    <cellStyle name="40% - Ênfase3 3" xfId="77"/>
    <cellStyle name="40% - Ênfase4" xfId="33" builtinId="43" customBuiltin="1"/>
    <cellStyle name="40% - Ênfase4 2" xfId="78"/>
    <cellStyle name="40% - Ênfase4 3" xfId="79"/>
    <cellStyle name="40% - Ênfase5" xfId="37" builtinId="47" customBuiltin="1"/>
    <cellStyle name="40% - Ênfase5 2" xfId="80"/>
    <cellStyle name="40% - Ênfase5 3" xfId="81"/>
    <cellStyle name="40% - Ênfase6" xfId="41" builtinId="51" customBuiltin="1"/>
    <cellStyle name="40% - Ênfase6 2" xfId="82"/>
    <cellStyle name="40% - Ênfase6 3" xfId="83"/>
    <cellStyle name="60 % - Accent1" xfId="84"/>
    <cellStyle name="60 % - Accent2" xfId="85"/>
    <cellStyle name="60 % - Accent3" xfId="86"/>
    <cellStyle name="60 % - Accent4" xfId="87"/>
    <cellStyle name="60 % - Accent5" xfId="88"/>
    <cellStyle name="60 % - Accent6" xfId="89"/>
    <cellStyle name="60% - Ênfase1" xfId="22" builtinId="32" customBuiltin="1"/>
    <cellStyle name="60% - Ênfase1 2" xfId="90"/>
    <cellStyle name="60% - Ênfase1 3" xfId="91"/>
    <cellStyle name="60% - Ênfase2" xfId="26" builtinId="36" customBuiltin="1"/>
    <cellStyle name="60% - Ênfase2 2" xfId="92"/>
    <cellStyle name="60% - Ênfase2 3" xfId="93"/>
    <cellStyle name="60% - Ênfase3" xfId="30" builtinId="40" customBuiltin="1"/>
    <cellStyle name="60% - Ênfase3 2" xfId="94"/>
    <cellStyle name="60% - Ênfase3 3" xfId="95"/>
    <cellStyle name="60% - Ênfase4" xfId="34" builtinId="44" customBuiltin="1"/>
    <cellStyle name="60% - Ênfase4 2" xfId="96"/>
    <cellStyle name="60% - Ênfase4 3" xfId="97"/>
    <cellStyle name="60% - Ênfase5" xfId="38" builtinId="48" customBuiltin="1"/>
    <cellStyle name="60% - Ênfase5 2" xfId="98"/>
    <cellStyle name="60% - Ênfase5 3" xfId="99"/>
    <cellStyle name="60% - Ênfase6" xfId="42" builtinId="52" customBuiltin="1"/>
    <cellStyle name="60% - Ênfase6 2" xfId="100"/>
    <cellStyle name="60% - Ênfase6 3" xfId="101"/>
    <cellStyle name="Accent1 2" xfId="102"/>
    <cellStyle name="Accent2 2" xfId="103"/>
    <cellStyle name="Accent3 2" xfId="104"/>
    <cellStyle name="Accent4 2" xfId="105"/>
    <cellStyle name="Accent5 2" xfId="106"/>
    <cellStyle name="Accent6 2" xfId="107"/>
    <cellStyle name="Avertissement" xfId="108"/>
    <cellStyle name="Bom" xfId="7" builtinId="26" customBuiltin="1"/>
    <cellStyle name="Bom 2" xfId="109"/>
    <cellStyle name="Bom 3" xfId="110"/>
    <cellStyle name="Calcul" xfId="111"/>
    <cellStyle name="Cálculo" xfId="12" builtinId="22" customBuiltin="1"/>
    <cellStyle name="Cálculo 2" xfId="112"/>
    <cellStyle name="Cálculo 3" xfId="113"/>
    <cellStyle name="Cellule liée" xfId="114"/>
    <cellStyle name="Célula de Verificação" xfId="14" builtinId="23" customBuiltin="1"/>
    <cellStyle name="Célula de Verificação 2" xfId="115"/>
    <cellStyle name="Célula de Verificação 3" xfId="116"/>
    <cellStyle name="Célula Vinculada" xfId="13" builtinId="24" customBuiltin="1"/>
    <cellStyle name="Célula Vinculada 2" xfId="117"/>
    <cellStyle name="Célula Vinculada 3" xfId="118"/>
    <cellStyle name="Column_Title" xfId="119"/>
    <cellStyle name="Comma 30" xfId="120"/>
    <cellStyle name="Comma 30 2" xfId="273"/>
    <cellStyle name="Comma 31 2" xfId="121"/>
    <cellStyle name="Comma 31 2 2" xfId="274"/>
    <cellStyle name="Commentaire" xfId="122"/>
    <cellStyle name="Ênfase1" xfId="19" builtinId="29" customBuiltin="1"/>
    <cellStyle name="Ênfase1 2" xfId="123"/>
    <cellStyle name="Ênfase1 3" xfId="124"/>
    <cellStyle name="Ênfase2" xfId="23" builtinId="33" customBuiltin="1"/>
    <cellStyle name="Ênfase2 2" xfId="125"/>
    <cellStyle name="Ênfase2 3" xfId="126"/>
    <cellStyle name="Ênfase3" xfId="27" builtinId="37" customBuiltin="1"/>
    <cellStyle name="Ênfase3 2" xfId="127"/>
    <cellStyle name="Ênfase3 3" xfId="128"/>
    <cellStyle name="Ênfase4" xfId="31" builtinId="41" customBuiltin="1"/>
    <cellStyle name="Ênfase4 2" xfId="129"/>
    <cellStyle name="Ênfase4 3" xfId="130"/>
    <cellStyle name="Ênfase5" xfId="35" builtinId="45" customBuiltin="1"/>
    <cellStyle name="Ênfase5 2" xfId="131"/>
    <cellStyle name="Ênfase5 3" xfId="132"/>
    <cellStyle name="Ênfase6" xfId="39" builtinId="49" customBuiltin="1"/>
    <cellStyle name="Ênfase6 2" xfId="133"/>
    <cellStyle name="Ênfase6 3" xfId="134"/>
    <cellStyle name="Entrada" xfId="10" builtinId="20" customBuiltin="1"/>
    <cellStyle name="Entrada 2" xfId="135"/>
    <cellStyle name="Entrada 3" xfId="136"/>
    <cellStyle name="Entrée" xfId="137"/>
    <cellStyle name="Euro" xfId="138"/>
    <cellStyle name="Followed Hyperlink" xfId="139"/>
    <cellStyle name="Grey" xfId="140"/>
    <cellStyle name="Header1" xfId="141"/>
    <cellStyle name="Header2" xfId="142"/>
    <cellStyle name="Incorreto" xfId="8" builtinId="27" customBuiltin="1"/>
    <cellStyle name="Incorreto 2" xfId="143"/>
    <cellStyle name="Incorreto 3" xfId="144"/>
    <cellStyle name="Input [yellow]" xfId="145"/>
    <cellStyle name="Insatisfaisant" xfId="146"/>
    <cellStyle name="Lien hypertexte_effectifs" xfId="147"/>
    <cellStyle name="Millares 2" xfId="148"/>
    <cellStyle name="Milliers_effectifs" xfId="149"/>
    <cellStyle name="Neutra" xfId="9" builtinId="28" customBuiltin="1"/>
    <cellStyle name="Neutra 2" xfId="150"/>
    <cellStyle name="Neutra 3" xfId="151"/>
    <cellStyle name="Neutre" xfId="152"/>
    <cellStyle name="Non défini" xfId="153"/>
    <cellStyle name="Normal" xfId="0" builtinId="0"/>
    <cellStyle name="Normal - Style1" xfId="154"/>
    <cellStyle name="Normal 111 2" xfId="155"/>
    <cellStyle name="Normal 2" xfId="156"/>
    <cellStyle name="Normal 2 2" xfId="157"/>
    <cellStyle name="Normal 2 2 2" xfId="158"/>
    <cellStyle name="Normal 2 2 3" xfId="159"/>
    <cellStyle name="Normal 2 2 4" xfId="160"/>
    <cellStyle name="Normal 2 2 5" xfId="161"/>
    <cellStyle name="Normal 2 2 6" xfId="162"/>
    <cellStyle name="Normal 2 2 7" xfId="163"/>
    <cellStyle name="Normal 2 28 2" xfId="164"/>
    <cellStyle name="Normal 2 3" xfId="165"/>
    <cellStyle name="Normal 2 3 2" xfId="166"/>
    <cellStyle name="Normal 2 4" xfId="167"/>
    <cellStyle name="Normal 2 4 2" xfId="168"/>
    <cellStyle name="Normal 2 5" xfId="169"/>
    <cellStyle name="Normal 2 5 2" xfId="170"/>
    <cellStyle name="Normal 2 6" xfId="171"/>
    <cellStyle name="Normal 2 6 2" xfId="172"/>
    <cellStyle name="Normal 2 7" xfId="173"/>
    <cellStyle name="Normal 2 7 2" xfId="174"/>
    <cellStyle name="Normal 2_Resumo_BRUTO FINAL" xfId="43"/>
    <cellStyle name="Normal 3" xfId="175"/>
    <cellStyle name="Normal 3 2" xfId="176"/>
    <cellStyle name="Normal 3 3" xfId="269"/>
    <cellStyle name="Normal 4" xfId="177"/>
    <cellStyle name="Normal 4 2" xfId="178"/>
    <cellStyle name="Normal 5" xfId="179"/>
    <cellStyle name="Normal 5 2" xfId="180"/>
    <cellStyle name="Normal 5 3" xfId="181"/>
    <cellStyle name="Normal 5 4" xfId="182"/>
    <cellStyle name="Normal 6" xfId="183"/>
    <cellStyle name="Normal 6 2" xfId="184"/>
    <cellStyle name="Normal 7" xfId="185"/>
    <cellStyle name="Normal 8" xfId="186"/>
    <cellStyle name="Normal 8 2" xfId="187"/>
    <cellStyle name="Normalny_czynsze 2005" xfId="188"/>
    <cellStyle name="Nota" xfId="16" builtinId="10" customBuiltin="1"/>
    <cellStyle name="Nota 2" xfId="189"/>
    <cellStyle name="Nota 3" xfId="190"/>
    <cellStyle name="Percent [2]" xfId="191"/>
    <cellStyle name="Percent 16 2" xfId="192"/>
    <cellStyle name="Porcentagem" xfId="270" builtinId="5"/>
    <cellStyle name="Porcentagem 2" xfId="193"/>
    <cellStyle name="Porcentagem 3" xfId="194"/>
    <cellStyle name="Porcentual 2" xfId="195"/>
    <cellStyle name="PSChar" xfId="196"/>
    <cellStyle name="PSHeading" xfId="197"/>
    <cellStyle name="Saída" xfId="11" builtinId="21" customBuiltin="1"/>
    <cellStyle name="Saída 2" xfId="198"/>
    <cellStyle name="Saída 3" xfId="199"/>
    <cellStyle name="SAPBEXaggData" xfId="200"/>
    <cellStyle name="SAPBEXaggDataEmph" xfId="201"/>
    <cellStyle name="SAPBEXaggItem" xfId="202"/>
    <cellStyle name="SAPBEXaggItemX" xfId="203"/>
    <cellStyle name="SAPBEXchaText" xfId="204"/>
    <cellStyle name="SAPBEXexcBad7" xfId="205"/>
    <cellStyle name="SAPBEXexcBad8" xfId="206"/>
    <cellStyle name="SAPBEXexcBad9" xfId="207"/>
    <cellStyle name="SAPBEXexcCritical4" xfId="208"/>
    <cellStyle name="SAPBEXexcCritical5" xfId="209"/>
    <cellStyle name="SAPBEXexcCritical6" xfId="210"/>
    <cellStyle name="SAPBEXexcGood1" xfId="211"/>
    <cellStyle name="SAPBEXexcGood2" xfId="212"/>
    <cellStyle name="SAPBEXexcGood3" xfId="213"/>
    <cellStyle name="SAPBEXfilterDrill" xfId="214"/>
    <cellStyle name="SAPBEXfilterItem" xfId="215"/>
    <cellStyle name="SAPBEXfilterText" xfId="216"/>
    <cellStyle name="SAPBEXformats" xfId="217"/>
    <cellStyle name="SAPBEXheaderItem" xfId="218"/>
    <cellStyle name="SAPBEXheaderText" xfId="219"/>
    <cellStyle name="SAPBEXHLevel0" xfId="220"/>
    <cellStyle name="SAPBEXHLevel0X" xfId="221"/>
    <cellStyle name="SAPBEXHLevel1" xfId="222"/>
    <cellStyle name="SAPBEXHLevel1X" xfId="223"/>
    <cellStyle name="SAPBEXHLevel2" xfId="224"/>
    <cellStyle name="SAPBEXHLevel2X" xfId="225"/>
    <cellStyle name="SAPBEXHLevel3" xfId="226"/>
    <cellStyle name="SAPBEXHLevel3X" xfId="227"/>
    <cellStyle name="SAPBEXresData" xfId="228"/>
    <cellStyle name="SAPBEXresDataEmph" xfId="229"/>
    <cellStyle name="SAPBEXresItem" xfId="230"/>
    <cellStyle name="SAPBEXresItemX" xfId="231"/>
    <cellStyle name="SAPBEXstdData" xfId="232"/>
    <cellStyle name="SAPBEXstdDataEmph" xfId="233"/>
    <cellStyle name="SAPBEXstdItem" xfId="234"/>
    <cellStyle name="SAPBEXstdItemX" xfId="235"/>
    <cellStyle name="SAPBEXtitle" xfId="236"/>
    <cellStyle name="SAPBEXundefined" xfId="237"/>
    <cellStyle name="Satisfaisant" xfId="238"/>
    <cellStyle name="Separador de milhares 2" xfId="239"/>
    <cellStyle name="Separador de milhares 2 2" xfId="275"/>
    <cellStyle name="Separador de milhares 3" xfId="240"/>
    <cellStyle name="Separador de milhares 3 2" xfId="276"/>
    <cellStyle name="Sortie" xfId="241"/>
    <cellStyle name="Standard_A" xfId="242"/>
    <cellStyle name="Texte explicatif" xfId="243"/>
    <cellStyle name="Texto de Aviso" xfId="15" builtinId="11" customBuiltin="1"/>
    <cellStyle name="Texto de Aviso 2" xfId="244"/>
    <cellStyle name="Texto de Aviso 3" xfId="245"/>
    <cellStyle name="Texto Explicativo" xfId="17" builtinId="53" customBuiltin="1"/>
    <cellStyle name="Texto Explicativo 2" xfId="246"/>
    <cellStyle name="Texto Explicativo 3" xfId="247"/>
    <cellStyle name="Titre" xfId="248"/>
    <cellStyle name="Titre 1" xfId="249"/>
    <cellStyle name="Titre 2" xfId="250"/>
    <cellStyle name="Titre 3" xfId="251"/>
    <cellStyle name="Titre 4" xfId="252"/>
    <cellStyle name="Título" xfId="2" builtinId="15" customBuiltin="1"/>
    <cellStyle name="Título 1" xfId="3" builtinId="16" customBuiltin="1"/>
    <cellStyle name="Título 1 2" xfId="253"/>
    <cellStyle name="Título 1 3" xfId="254"/>
    <cellStyle name="Título 2" xfId="4" builtinId="17" customBuiltin="1"/>
    <cellStyle name="Título 2 2" xfId="255"/>
    <cellStyle name="Título 2 3" xfId="256"/>
    <cellStyle name="Título 3" xfId="5" builtinId="18" customBuiltin="1"/>
    <cellStyle name="Título 3 2" xfId="257"/>
    <cellStyle name="Título 3 3" xfId="258"/>
    <cellStyle name="Título 4" xfId="6" builtinId="19" customBuiltin="1"/>
    <cellStyle name="Título 4 2" xfId="259"/>
    <cellStyle name="Título 4 3" xfId="260"/>
    <cellStyle name="Título 5" xfId="261"/>
    <cellStyle name="Título 6" xfId="262"/>
    <cellStyle name="Total" xfId="18" builtinId="25" customBuiltin="1"/>
    <cellStyle name="Total 2" xfId="263"/>
    <cellStyle name="Total 3" xfId="264"/>
    <cellStyle name="Vérification" xfId="265"/>
    <cellStyle name="Vírgula" xfId="1" builtinId="3"/>
    <cellStyle name="Vírgula 2" xfId="44"/>
    <cellStyle name="Vírgula 2 2" xfId="266"/>
    <cellStyle name="Vírgula 2 2 2" xfId="277"/>
    <cellStyle name="Vírgula 2 3" xfId="272"/>
    <cellStyle name="Vírgula 3" xfId="267"/>
    <cellStyle name="Vírgula 3 2" xfId="278"/>
    <cellStyle name="Vírgula 4" xfId="268"/>
    <cellStyle name="Vírgula 4 2" xfId="279"/>
    <cellStyle name="Vírgula 5" xfId="271"/>
  </cellStyles>
  <dxfs count="0"/>
  <tableStyles count="0" defaultTableStyle="TableStyleMedium2" defaultPivotStyle="PivotStyleLight16"/>
  <colors>
    <mruColors>
      <color rgb="FF356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"/>
  <sheetViews>
    <sheetView showGridLines="0" tabSelected="1" topLeftCell="A28" zoomScale="80" zoomScaleNormal="80" workbookViewId="0">
      <selection activeCell="H49" sqref="H49"/>
    </sheetView>
  </sheetViews>
  <sheetFormatPr defaultRowHeight="15" x14ac:dyDescent="0.25"/>
  <cols>
    <col min="1" max="1" width="52.5703125" customWidth="1"/>
    <col min="2" max="2" width="11.85546875" style="60" customWidth="1"/>
    <col min="3" max="4" width="12.42578125" style="45" bestFit="1" customWidth="1"/>
    <col min="5" max="6" width="11.85546875" style="60" customWidth="1"/>
    <col min="7" max="7" width="9.5703125" style="60" bestFit="1" customWidth="1"/>
    <col min="8" max="8" width="11.140625" style="45" customWidth="1"/>
    <col min="9" max="9" width="9.28515625" style="45" customWidth="1"/>
    <col min="10" max="10" width="10.5703125" style="45" bestFit="1" customWidth="1"/>
    <col min="11" max="11" width="9.28515625" style="45" customWidth="1"/>
    <col min="12" max="12" width="11.140625" style="45" customWidth="1"/>
    <col min="13" max="13" width="9.28515625" style="9" customWidth="1"/>
    <col min="14" max="14" width="10.140625" style="9" customWidth="1"/>
    <col min="15" max="15" width="10.5703125" style="9" bestFit="1" customWidth="1"/>
    <col min="16" max="19" width="9.28515625" style="9" customWidth="1"/>
    <col min="20" max="20" width="10.28515625" bestFit="1" customWidth="1"/>
    <col min="21" max="24" width="9.28515625" bestFit="1" customWidth="1"/>
    <col min="25" max="25" width="10.28515625" bestFit="1" customWidth="1"/>
    <col min="26" max="29" width="9.28515625" bestFit="1" customWidth="1"/>
    <col min="30" max="30" width="10.28515625" bestFit="1" customWidth="1"/>
    <col min="31" max="34" width="9.28515625" bestFit="1" customWidth="1"/>
    <col min="35" max="35" width="7.7109375" customWidth="1"/>
    <col min="36" max="36" width="8.42578125" customWidth="1"/>
    <col min="37" max="37" width="9.28515625" bestFit="1" customWidth="1"/>
    <col min="38" max="38" width="7.5703125" bestFit="1" customWidth="1"/>
    <col min="39" max="39" width="9.28515625" bestFit="1" customWidth="1"/>
    <col min="40" max="40" width="10.28515625" bestFit="1" customWidth="1"/>
    <col min="41" max="41" width="9.28515625" bestFit="1" customWidth="1"/>
    <col min="42" max="42" width="10.28515625" bestFit="1" customWidth="1"/>
    <col min="43" max="46" width="9.28515625" bestFit="1" customWidth="1"/>
    <col min="47" max="47" width="10" bestFit="1" customWidth="1"/>
    <col min="48" max="51" width="9.28515625" bestFit="1" customWidth="1"/>
  </cols>
  <sheetData>
    <row r="1" spans="1:51" s="45" customFormat="1" x14ac:dyDescent="0.25">
      <c r="B1" s="60"/>
      <c r="E1" s="60"/>
      <c r="F1" s="60"/>
      <c r="G1" s="60"/>
      <c r="H1" s="58"/>
    </row>
    <row r="2" spans="1:51" ht="15" customHeight="1" x14ac:dyDescent="0.25">
      <c r="A2" s="38" t="s">
        <v>0</v>
      </c>
      <c r="B2" s="59" t="s">
        <v>8</v>
      </c>
      <c r="C2" s="59" t="s">
        <v>10</v>
      </c>
      <c r="D2" s="59" t="s">
        <v>10</v>
      </c>
      <c r="E2" s="59" t="s">
        <v>8</v>
      </c>
      <c r="F2" s="59" t="s">
        <v>8</v>
      </c>
      <c r="G2" s="59" t="s">
        <v>8</v>
      </c>
      <c r="H2" s="59" t="s">
        <v>8</v>
      </c>
      <c r="I2" s="59" t="s">
        <v>8</v>
      </c>
      <c r="J2" s="59" t="s">
        <v>8</v>
      </c>
      <c r="K2" s="59" t="s">
        <v>8</v>
      </c>
      <c r="L2" s="59" t="s">
        <v>8</v>
      </c>
      <c r="M2" s="59" t="s">
        <v>8</v>
      </c>
      <c r="N2" s="59" t="s">
        <v>8</v>
      </c>
      <c r="O2" s="41"/>
      <c r="P2" s="75"/>
      <c r="Q2" s="41"/>
      <c r="R2" s="41"/>
      <c r="S2" s="41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</row>
    <row r="3" spans="1:51" x14ac:dyDescent="0.25">
      <c r="A3" s="27" t="s">
        <v>48</v>
      </c>
      <c r="B3" s="51" t="s">
        <v>171</v>
      </c>
      <c r="C3" s="51">
        <v>2019</v>
      </c>
      <c r="D3" s="51" t="s">
        <v>11</v>
      </c>
      <c r="E3" s="51">
        <v>2019</v>
      </c>
      <c r="F3" s="51" t="s">
        <v>11</v>
      </c>
      <c r="G3" s="51" t="s">
        <v>12</v>
      </c>
      <c r="H3" s="51" t="s">
        <v>13</v>
      </c>
      <c r="I3" s="51" t="s">
        <v>14</v>
      </c>
      <c r="J3" s="51">
        <v>2018</v>
      </c>
      <c r="K3" s="51" t="s">
        <v>15</v>
      </c>
      <c r="L3" s="51" t="s">
        <v>16</v>
      </c>
      <c r="M3" s="28" t="s">
        <v>17</v>
      </c>
      <c r="N3" s="28" t="s">
        <v>18</v>
      </c>
      <c r="O3" s="28">
        <v>2017</v>
      </c>
      <c r="P3" s="28" t="s">
        <v>19</v>
      </c>
      <c r="Q3" s="28" t="s">
        <v>20</v>
      </c>
      <c r="R3" s="28" t="s">
        <v>21</v>
      </c>
      <c r="S3" s="28" t="s">
        <v>22</v>
      </c>
      <c r="T3" s="28">
        <v>2016</v>
      </c>
      <c r="U3" s="28" t="s">
        <v>23</v>
      </c>
      <c r="V3" s="28" t="s">
        <v>24</v>
      </c>
      <c r="W3" s="28" t="s">
        <v>25</v>
      </c>
      <c r="X3" s="28" t="s">
        <v>26</v>
      </c>
      <c r="Y3" s="28">
        <v>2015</v>
      </c>
      <c r="Z3" s="28" t="s">
        <v>27</v>
      </c>
      <c r="AA3" s="28" t="s">
        <v>28</v>
      </c>
      <c r="AB3" s="28" t="s">
        <v>29</v>
      </c>
      <c r="AC3" s="28" t="s">
        <v>30</v>
      </c>
      <c r="AD3" s="28">
        <v>2014</v>
      </c>
      <c r="AE3" s="28" t="s">
        <v>31</v>
      </c>
      <c r="AF3" s="28" t="s">
        <v>32</v>
      </c>
      <c r="AG3" s="28" t="s">
        <v>33</v>
      </c>
      <c r="AH3" s="28" t="s">
        <v>34</v>
      </c>
      <c r="AI3" s="28">
        <v>2013</v>
      </c>
      <c r="AJ3" s="28" t="s">
        <v>35</v>
      </c>
      <c r="AK3" s="28" t="s">
        <v>36</v>
      </c>
      <c r="AL3" s="28" t="s">
        <v>37</v>
      </c>
      <c r="AM3" s="28" t="s">
        <v>38</v>
      </c>
      <c r="AN3" s="28" t="s">
        <v>1</v>
      </c>
      <c r="AO3" s="28" t="s">
        <v>39</v>
      </c>
      <c r="AP3" s="28">
        <v>2012</v>
      </c>
      <c r="AQ3" s="28" t="s">
        <v>40</v>
      </c>
      <c r="AR3" s="28" t="s">
        <v>41</v>
      </c>
      <c r="AS3" s="28" t="s">
        <v>42</v>
      </c>
      <c r="AT3" s="28" t="s">
        <v>43</v>
      </c>
      <c r="AU3" s="28">
        <v>2011</v>
      </c>
      <c r="AV3" s="28" t="s">
        <v>44</v>
      </c>
      <c r="AW3" s="28" t="s">
        <v>45</v>
      </c>
      <c r="AX3" s="28" t="s">
        <v>46</v>
      </c>
      <c r="AY3" s="28" t="s">
        <v>47</v>
      </c>
    </row>
    <row r="4" spans="1:51" x14ac:dyDescent="0.25">
      <c r="A4" s="2" t="s">
        <v>49</v>
      </c>
      <c r="B4" s="65">
        <v>7426.0436627399986</v>
      </c>
      <c r="C4" s="65">
        <v>29847.677837190036</v>
      </c>
      <c r="D4" s="65">
        <v>8875</v>
      </c>
      <c r="E4" s="65">
        <v>29847.677837190036</v>
      </c>
      <c r="F4" s="65">
        <v>8875</v>
      </c>
      <c r="G4" s="65">
        <v>6608</v>
      </c>
      <c r="H4" s="65">
        <v>7006</v>
      </c>
      <c r="I4" s="65">
        <v>7359</v>
      </c>
      <c r="J4" s="65">
        <v>30583</v>
      </c>
      <c r="K4" s="65">
        <v>8544</v>
      </c>
      <c r="L4" s="65">
        <v>7239</v>
      </c>
      <c r="M4" s="63">
        <v>7322</v>
      </c>
      <c r="N4" s="64">
        <v>7478</v>
      </c>
      <c r="O4" s="65">
        <v>29074</v>
      </c>
      <c r="P4" s="65">
        <v>8418</v>
      </c>
      <c r="Q4" s="65">
        <v>6859</v>
      </c>
      <c r="R4" s="65">
        <v>6972</v>
      </c>
      <c r="S4" s="65">
        <v>6825</v>
      </c>
      <c r="T4" s="65">
        <v>22293</v>
      </c>
      <c r="U4" s="65">
        <v>7146</v>
      </c>
      <c r="V4" s="65">
        <v>4732</v>
      </c>
      <c r="W4" s="65">
        <v>4988</v>
      </c>
      <c r="X4" s="65">
        <v>5427</v>
      </c>
      <c r="Y4" s="65">
        <v>21818</v>
      </c>
      <c r="Z4" s="65">
        <v>6197</v>
      </c>
      <c r="AA4" s="65">
        <v>4634</v>
      </c>
      <c r="AB4" s="65">
        <v>4884</v>
      </c>
      <c r="AC4" s="65">
        <v>6103</v>
      </c>
      <c r="AD4" s="65">
        <v>25752</v>
      </c>
      <c r="AE4" s="65">
        <v>7233</v>
      </c>
      <c r="AF4" s="65">
        <v>5985</v>
      </c>
      <c r="AG4" s="65">
        <v>6290</v>
      </c>
      <c r="AH4" s="65">
        <v>6244</v>
      </c>
      <c r="AI4" s="65">
        <v>24974</v>
      </c>
      <c r="AJ4" s="65">
        <v>7144</v>
      </c>
      <c r="AK4" s="65">
        <v>6065</v>
      </c>
      <c r="AL4" s="65">
        <v>5877</v>
      </c>
      <c r="AM4" s="65">
        <v>5888</v>
      </c>
      <c r="AN4" s="65">
        <v>22406</v>
      </c>
      <c r="AO4" s="65">
        <v>6418</v>
      </c>
      <c r="AP4" s="65">
        <v>26137</v>
      </c>
      <c r="AQ4" s="65">
        <v>7591</v>
      </c>
      <c r="AR4" s="65">
        <v>6182</v>
      </c>
      <c r="AS4" s="65">
        <v>6075</v>
      </c>
      <c r="AT4" s="65">
        <v>6289</v>
      </c>
      <c r="AU4" s="65">
        <v>2425</v>
      </c>
      <c r="AV4" s="65">
        <v>7103</v>
      </c>
      <c r="AW4" s="65">
        <v>5737</v>
      </c>
      <c r="AX4" s="65">
        <v>5676</v>
      </c>
      <c r="AY4" s="65">
        <v>5733</v>
      </c>
    </row>
    <row r="5" spans="1:51" s="45" customFormat="1" x14ac:dyDescent="0.25">
      <c r="A5" s="48" t="s">
        <v>50</v>
      </c>
      <c r="B5" s="52">
        <v>1652.792412919998</v>
      </c>
      <c r="C5" s="52">
        <v>4659.1116518899426</v>
      </c>
      <c r="D5" s="52">
        <v>1723.995780419971</v>
      </c>
      <c r="E5" s="52">
        <v>4659.1116518899426</v>
      </c>
      <c r="F5" s="52">
        <v>1723.995780419971</v>
      </c>
      <c r="G5" s="52">
        <v>830.87562429999673</v>
      </c>
      <c r="H5" s="66">
        <v>1016.5589553199829</v>
      </c>
      <c r="I5" s="66">
        <v>1087.6812918499913</v>
      </c>
      <c r="J5" s="66">
        <v>4962.2128235099653</v>
      </c>
      <c r="K5" s="66">
        <v>1338.2804795360648</v>
      </c>
      <c r="L5" s="66">
        <v>1227.5761956739725</v>
      </c>
      <c r="M5" s="52">
        <v>1226.2127704959807</v>
      </c>
      <c r="N5" s="52">
        <v>1170.1433778039473</v>
      </c>
      <c r="O5" s="52">
        <v>5727</v>
      </c>
      <c r="P5" s="52">
        <v>1641.3920000000001</v>
      </c>
      <c r="Q5" s="66">
        <v>1369.5609999999999</v>
      </c>
      <c r="R5" s="61">
        <v>1459.4580000000001</v>
      </c>
      <c r="S5" s="61">
        <v>1256.479</v>
      </c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1" s="45" customFormat="1" x14ac:dyDescent="0.25">
      <c r="A6" s="48" t="s">
        <v>51</v>
      </c>
      <c r="B6" s="52">
        <v>464.73480594619451</v>
      </c>
      <c r="C6" s="52">
        <v>1698.1274623114384</v>
      </c>
      <c r="D6" s="52">
        <v>547.90381125946408</v>
      </c>
      <c r="E6" s="52">
        <v>1698.1274623114384</v>
      </c>
      <c r="F6" s="52">
        <v>547.90381125946408</v>
      </c>
      <c r="G6" s="52">
        <v>462.90247267478253</v>
      </c>
      <c r="H6" s="66">
        <v>321.97411064736502</v>
      </c>
      <c r="I6" s="66">
        <v>365.34706772982696</v>
      </c>
      <c r="J6" s="66">
        <v>1044.8578610573752</v>
      </c>
      <c r="K6" s="66">
        <v>346.16799574441836</v>
      </c>
      <c r="L6" s="66">
        <v>258.68238004241226</v>
      </c>
      <c r="M6" s="52">
        <v>215.95521758573233</v>
      </c>
      <c r="N6" s="52">
        <v>224.05226768481239</v>
      </c>
      <c r="O6" s="52">
        <v>1002</v>
      </c>
      <c r="P6" s="52">
        <v>249.03299999999999</v>
      </c>
      <c r="Q6" s="66">
        <v>228.14099999999999</v>
      </c>
      <c r="R6" s="61">
        <v>239.983</v>
      </c>
      <c r="S6" s="61">
        <v>284.44799999999998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s="45" customFormat="1" x14ac:dyDescent="0.25">
      <c r="A7" s="46" t="s">
        <v>52</v>
      </c>
      <c r="B7" s="65">
        <v>2117.5272188661925</v>
      </c>
      <c r="C7" s="65">
        <v>6357.2391142013812</v>
      </c>
      <c r="D7" s="65">
        <v>2271.8995916794352</v>
      </c>
      <c r="E7" s="65">
        <v>6357.2391142013812</v>
      </c>
      <c r="F7" s="65">
        <v>2271.8995916794352</v>
      </c>
      <c r="G7" s="80">
        <v>1293.7780969747791</v>
      </c>
      <c r="H7" s="80">
        <v>1338.533065967348</v>
      </c>
      <c r="I7" s="80">
        <v>1453.0283595798182</v>
      </c>
      <c r="J7" s="80">
        <v>6007.0706845673403</v>
      </c>
      <c r="K7" s="80">
        <v>1684.4484752804833</v>
      </c>
      <c r="L7" s="80">
        <v>1486.2585757163847</v>
      </c>
      <c r="M7" s="79">
        <v>1442.167988081713</v>
      </c>
      <c r="N7" s="64">
        <v>1394.1956454887597</v>
      </c>
      <c r="O7" s="65">
        <v>6728.495675403824</v>
      </c>
      <c r="P7" s="65">
        <v>1890.4250347182149</v>
      </c>
      <c r="Q7" s="65">
        <v>1597.702</v>
      </c>
      <c r="R7" s="65">
        <v>1699.442</v>
      </c>
      <c r="S7" s="65">
        <v>1540.9270021367236</v>
      </c>
      <c r="T7" s="60" t="s">
        <v>2</v>
      </c>
      <c r="U7" s="60" t="s">
        <v>2</v>
      </c>
      <c r="V7" s="60" t="s">
        <v>2</v>
      </c>
      <c r="W7" s="60" t="s">
        <v>2</v>
      </c>
      <c r="X7" s="60" t="s">
        <v>2</v>
      </c>
      <c r="Y7" s="60" t="s">
        <v>2</v>
      </c>
      <c r="Z7" s="60" t="s">
        <v>2</v>
      </c>
      <c r="AA7" s="60" t="s">
        <v>2</v>
      </c>
      <c r="AB7" s="60" t="s">
        <v>2</v>
      </c>
      <c r="AC7" s="60" t="s">
        <v>2</v>
      </c>
      <c r="AD7" s="60" t="s">
        <v>2</v>
      </c>
      <c r="AE7" s="60" t="s">
        <v>2</v>
      </c>
      <c r="AF7" s="60" t="s">
        <v>2</v>
      </c>
      <c r="AG7" s="60" t="s">
        <v>2</v>
      </c>
      <c r="AH7" s="60" t="s">
        <v>2</v>
      </c>
      <c r="AI7" s="60" t="s">
        <v>2</v>
      </c>
      <c r="AJ7" s="60" t="s">
        <v>2</v>
      </c>
      <c r="AK7" s="60" t="s">
        <v>2</v>
      </c>
      <c r="AL7" s="60" t="s">
        <v>2</v>
      </c>
      <c r="AM7" s="60" t="s">
        <v>2</v>
      </c>
      <c r="AN7" s="60" t="s">
        <v>2</v>
      </c>
      <c r="AO7" s="60" t="s">
        <v>2</v>
      </c>
      <c r="AP7" s="60" t="s">
        <v>2</v>
      </c>
      <c r="AQ7" s="60" t="s">
        <v>2</v>
      </c>
      <c r="AR7" s="60" t="s">
        <v>2</v>
      </c>
      <c r="AS7" s="60" t="s">
        <v>2</v>
      </c>
      <c r="AT7" s="60" t="s">
        <v>2</v>
      </c>
      <c r="AU7" s="60" t="s">
        <v>2</v>
      </c>
      <c r="AV7" s="60" t="s">
        <v>2</v>
      </c>
      <c r="AW7" s="60" t="s">
        <v>2</v>
      </c>
      <c r="AX7" s="60" t="s">
        <v>2</v>
      </c>
      <c r="AY7" s="60" t="s">
        <v>2</v>
      </c>
    </row>
    <row r="8" spans="1:51" s="9" customFormat="1" x14ac:dyDescent="0.25">
      <c r="A8" s="16" t="s">
        <v>53</v>
      </c>
      <c r="B8" s="61">
        <v>5722.3796725100001</v>
      </c>
      <c r="C8" s="61">
        <v>24849.427808110097</v>
      </c>
      <c r="D8" s="61">
        <v>7090.6826950400282</v>
      </c>
      <c r="E8" s="61">
        <v>24849.427808110097</v>
      </c>
      <c r="F8" s="61">
        <v>7090.6826950400282</v>
      </c>
      <c r="G8" s="66">
        <v>5711.7057106000002</v>
      </c>
      <c r="H8" s="66">
        <v>5887.4541393000127</v>
      </c>
      <c r="I8" s="66">
        <v>6159.5852631700527</v>
      </c>
      <c r="J8" s="66">
        <v>25077.175801460126</v>
      </c>
      <c r="K8" s="66">
        <v>7043.0700639700708</v>
      </c>
      <c r="L8" s="66">
        <v>5890.6302740300198</v>
      </c>
      <c r="M8" s="52">
        <v>5969.3950315500097</v>
      </c>
      <c r="N8" s="52">
        <v>6174.0804319100243</v>
      </c>
      <c r="O8" s="61">
        <v>22621.041165330033</v>
      </c>
      <c r="P8" s="61">
        <v>6571.2361415800124</v>
      </c>
      <c r="Q8" s="60" t="s">
        <v>2</v>
      </c>
      <c r="R8" s="60" t="s">
        <v>2</v>
      </c>
      <c r="S8" s="60" t="s">
        <v>2</v>
      </c>
      <c r="T8" s="60" t="s">
        <v>2</v>
      </c>
      <c r="U8" s="60" t="s">
        <v>2</v>
      </c>
      <c r="V8" s="60" t="s">
        <v>2</v>
      </c>
      <c r="W8" s="60" t="s">
        <v>2</v>
      </c>
      <c r="X8" s="60" t="s">
        <v>2</v>
      </c>
      <c r="Y8" s="60" t="s">
        <v>2</v>
      </c>
      <c r="Z8" s="60" t="s">
        <v>2</v>
      </c>
      <c r="AA8" s="60" t="s">
        <v>2</v>
      </c>
      <c r="AB8" s="60" t="s">
        <v>2</v>
      </c>
      <c r="AC8" s="60" t="s">
        <v>2</v>
      </c>
      <c r="AD8" s="60" t="s">
        <v>2</v>
      </c>
      <c r="AE8" s="60" t="s">
        <v>2</v>
      </c>
      <c r="AF8" s="60" t="s">
        <v>2</v>
      </c>
      <c r="AG8" s="60" t="s">
        <v>2</v>
      </c>
      <c r="AH8" s="60" t="s">
        <v>2</v>
      </c>
      <c r="AI8" s="60" t="s">
        <v>2</v>
      </c>
      <c r="AJ8" s="60" t="s">
        <v>2</v>
      </c>
      <c r="AK8" s="60" t="s">
        <v>2</v>
      </c>
      <c r="AL8" s="60" t="s">
        <v>2</v>
      </c>
      <c r="AM8" s="60" t="s">
        <v>2</v>
      </c>
      <c r="AN8" s="60" t="s">
        <v>2</v>
      </c>
      <c r="AO8" s="60" t="s">
        <v>2</v>
      </c>
      <c r="AP8" s="60" t="s">
        <v>2</v>
      </c>
      <c r="AQ8" s="60" t="s">
        <v>2</v>
      </c>
      <c r="AR8" s="60" t="s">
        <v>2</v>
      </c>
      <c r="AS8" s="60" t="s">
        <v>2</v>
      </c>
      <c r="AT8" s="60" t="s">
        <v>2</v>
      </c>
      <c r="AU8" s="60" t="s">
        <v>2</v>
      </c>
      <c r="AV8" s="60" t="s">
        <v>2</v>
      </c>
      <c r="AW8" s="60" t="s">
        <v>2</v>
      </c>
      <c r="AX8" s="60" t="s">
        <v>2</v>
      </c>
      <c r="AY8" s="60" t="s">
        <v>2</v>
      </c>
    </row>
    <row r="9" spans="1:51" s="9" customFormat="1" x14ac:dyDescent="0.25">
      <c r="A9" s="48" t="s">
        <v>54</v>
      </c>
      <c r="B9" s="61">
        <v>1703.6639902299985</v>
      </c>
      <c r="C9" s="61">
        <v>4894.9319142399418</v>
      </c>
      <c r="D9" s="61">
        <v>1784.6492851199707</v>
      </c>
      <c r="E9" s="61">
        <v>4894.9319142399418</v>
      </c>
      <c r="F9" s="61">
        <v>1784.6492851199707</v>
      </c>
      <c r="G9" s="66">
        <v>891.32292605999669</v>
      </c>
      <c r="H9" s="81">
        <v>1072.1061613699831</v>
      </c>
      <c r="I9" s="81">
        <v>1146.8535416899913</v>
      </c>
      <c r="J9" s="81">
        <v>5182.5783850699654</v>
      </c>
      <c r="K9" s="81">
        <v>1417.8502867560649</v>
      </c>
      <c r="L9" s="81">
        <v>1269.2997190239726</v>
      </c>
      <c r="M9" s="52">
        <v>1273.0992956359805</v>
      </c>
      <c r="N9" s="52">
        <v>1222.329083653947</v>
      </c>
      <c r="O9" s="61">
        <v>5957.0947942500015</v>
      </c>
      <c r="P9" s="61">
        <v>1702.0102918599987</v>
      </c>
      <c r="Q9" s="60" t="s">
        <v>2</v>
      </c>
      <c r="R9" s="60" t="s">
        <v>2</v>
      </c>
      <c r="S9" s="60" t="s">
        <v>2</v>
      </c>
      <c r="T9" s="60" t="s">
        <v>2</v>
      </c>
      <c r="U9" s="60" t="s">
        <v>2</v>
      </c>
      <c r="V9" s="60" t="s">
        <v>2</v>
      </c>
      <c r="W9" s="60" t="s">
        <v>2</v>
      </c>
      <c r="X9" s="60" t="s">
        <v>2</v>
      </c>
      <c r="Y9" s="60" t="s">
        <v>2</v>
      </c>
      <c r="Z9" s="60" t="s">
        <v>2</v>
      </c>
      <c r="AA9" s="60" t="s">
        <v>2</v>
      </c>
      <c r="AB9" s="60" t="s">
        <v>2</v>
      </c>
      <c r="AC9" s="60" t="s">
        <v>2</v>
      </c>
      <c r="AD9" s="60" t="s">
        <v>2</v>
      </c>
      <c r="AE9" s="60" t="s">
        <v>2</v>
      </c>
      <c r="AF9" s="60" t="s">
        <v>2</v>
      </c>
      <c r="AG9" s="60" t="s">
        <v>2</v>
      </c>
      <c r="AH9" s="60" t="s">
        <v>2</v>
      </c>
      <c r="AI9" s="60" t="s">
        <v>2</v>
      </c>
      <c r="AJ9" s="60" t="s">
        <v>2</v>
      </c>
      <c r="AK9" s="60" t="s">
        <v>2</v>
      </c>
      <c r="AL9" s="60" t="s">
        <v>2</v>
      </c>
      <c r="AM9" s="60" t="s">
        <v>2</v>
      </c>
      <c r="AN9" s="60" t="s">
        <v>2</v>
      </c>
      <c r="AO9" s="60" t="s">
        <v>2</v>
      </c>
      <c r="AP9" s="60" t="s">
        <v>2</v>
      </c>
      <c r="AQ9" s="60" t="s">
        <v>2</v>
      </c>
      <c r="AR9" s="60" t="s">
        <v>2</v>
      </c>
      <c r="AS9" s="60" t="s">
        <v>2</v>
      </c>
      <c r="AT9" s="60" t="s">
        <v>2</v>
      </c>
      <c r="AU9" s="60" t="s">
        <v>2</v>
      </c>
      <c r="AV9" s="60" t="s">
        <v>2</v>
      </c>
      <c r="AW9" s="60" t="s">
        <v>2</v>
      </c>
      <c r="AX9" s="60" t="s">
        <v>2</v>
      </c>
      <c r="AY9" s="60" t="s">
        <v>2</v>
      </c>
    </row>
    <row r="10" spans="1:51" s="9" customFormat="1" x14ac:dyDescent="0.25">
      <c r="A10" s="16" t="s">
        <v>55</v>
      </c>
      <c r="B10" s="61">
        <v>0</v>
      </c>
      <c r="C10" s="61">
        <v>103.31811484000001</v>
      </c>
      <c r="D10" s="61">
        <v>0</v>
      </c>
      <c r="E10" s="61">
        <v>103.31811484000001</v>
      </c>
      <c r="F10" s="61">
        <v>0</v>
      </c>
      <c r="G10" s="66">
        <v>4.099385279999999</v>
      </c>
      <c r="H10" s="81">
        <v>46.392184509999993</v>
      </c>
      <c r="I10" s="81">
        <v>52.826545050000007</v>
      </c>
      <c r="J10" s="81">
        <v>323.39829012000001</v>
      </c>
      <c r="K10" s="81">
        <v>84.316185539999992</v>
      </c>
      <c r="L10" s="81">
        <v>77.942528670000002</v>
      </c>
      <c r="M10" s="52">
        <v>79.623685129999998</v>
      </c>
      <c r="N10" s="52">
        <v>81.515890780000007</v>
      </c>
      <c r="O10" s="61">
        <v>495.37692279000004</v>
      </c>
      <c r="P10" s="61">
        <v>144.55566571999998</v>
      </c>
      <c r="Q10" s="60" t="s">
        <v>2</v>
      </c>
      <c r="R10" s="60" t="s">
        <v>2</v>
      </c>
      <c r="S10" s="60" t="s">
        <v>2</v>
      </c>
      <c r="T10" s="60" t="s">
        <v>2</v>
      </c>
      <c r="U10" s="60" t="s">
        <v>2</v>
      </c>
      <c r="V10" s="60" t="s">
        <v>2</v>
      </c>
      <c r="W10" s="60" t="s">
        <v>2</v>
      </c>
      <c r="X10" s="60" t="s">
        <v>2</v>
      </c>
      <c r="Y10" s="60" t="s">
        <v>2</v>
      </c>
      <c r="Z10" s="60" t="s">
        <v>2</v>
      </c>
      <c r="AA10" s="60" t="s">
        <v>2</v>
      </c>
      <c r="AB10" s="60" t="s">
        <v>2</v>
      </c>
      <c r="AC10" s="60" t="s">
        <v>2</v>
      </c>
      <c r="AD10" s="60" t="s">
        <v>2</v>
      </c>
      <c r="AE10" s="60" t="s">
        <v>2</v>
      </c>
      <c r="AF10" s="60" t="s">
        <v>2</v>
      </c>
      <c r="AG10" s="60" t="s">
        <v>2</v>
      </c>
      <c r="AH10" s="60" t="s">
        <v>2</v>
      </c>
      <c r="AI10" s="60" t="s">
        <v>2</v>
      </c>
      <c r="AJ10" s="60" t="s">
        <v>2</v>
      </c>
      <c r="AK10" s="60" t="s">
        <v>2</v>
      </c>
      <c r="AL10" s="60" t="s">
        <v>2</v>
      </c>
      <c r="AM10" s="60" t="s">
        <v>2</v>
      </c>
      <c r="AN10" s="60" t="s">
        <v>2</v>
      </c>
      <c r="AO10" s="60" t="s">
        <v>2</v>
      </c>
      <c r="AP10" s="60" t="s">
        <v>2</v>
      </c>
      <c r="AQ10" s="60" t="s">
        <v>2</v>
      </c>
      <c r="AR10" s="60" t="s">
        <v>2</v>
      </c>
      <c r="AS10" s="60" t="s">
        <v>2</v>
      </c>
      <c r="AT10" s="60" t="s">
        <v>2</v>
      </c>
      <c r="AU10" s="60" t="s">
        <v>2</v>
      </c>
      <c r="AV10" s="60" t="s">
        <v>2</v>
      </c>
      <c r="AW10" s="60" t="s">
        <v>2</v>
      </c>
      <c r="AX10" s="60" t="s">
        <v>2</v>
      </c>
      <c r="AY10" s="60" t="s">
        <v>2</v>
      </c>
    </row>
    <row r="11" spans="1:51" x14ac:dyDescent="0.25">
      <c r="A11" s="2" t="s">
        <v>56</v>
      </c>
      <c r="B11" s="65">
        <v>6339.1720366700038</v>
      </c>
      <c r="C11" s="65">
        <v>25642.233817799726</v>
      </c>
      <c r="D11" s="65">
        <v>7600.1604560599999</v>
      </c>
      <c r="E11" s="65">
        <v>25655.073361739727</v>
      </c>
      <c r="F11" s="65">
        <v>7613</v>
      </c>
      <c r="G11" s="80">
        <v>5688</v>
      </c>
      <c r="H11" s="80">
        <v>6024</v>
      </c>
      <c r="I11" s="80">
        <v>6330</v>
      </c>
      <c r="J11" s="65">
        <v>26928.090491206975</v>
      </c>
      <c r="K11" s="65">
        <v>7519</v>
      </c>
      <c r="L11" s="80">
        <v>6367.1000455025742</v>
      </c>
      <c r="M11" s="64">
        <v>6445.2545918958649</v>
      </c>
      <c r="N11" s="64">
        <v>6596.7741154456462</v>
      </c>
      <c r="O11" s="65">
        <v>25641</v>
      </c>
      <c r="P11" s="65">
        <v>7393</v>
      </c>
      <c r="Q11" s="65">
        <v>6109</v>
      </c>
      <c r="R11" s="65">
        <v>6146</v>
      </c>
      <c r="S11" s="65">
        <v>5993</v>
      </c>
      <c r="T11" s="65">
        <v>19819</v>
      </c>
      <c r="U11" s="65">
        <v>6665</v>
      </c>
      <c r="V11" s="65">
        <v>4112</v>
      </c>
      <c r="W11" s="65">
        <v>4338</v>
      </c>
      <c r="X11" s="65">
        <v>4704</v>
      </c>
      <c r="Y11" s="65">
        <v>19268</v>
      </c>
      <c r="Z11" s="65">
        <v>5461</v>
      </c>
      <c r="AA11" s="65">
        <v>4095</v>
      </c>
      <c r="AB11" s="65">
        <v>4324</v>
      </c>
      <c r="AC11" s="65">
        <v>5388</v>
      </c>
      <c r="AD11" s="65">
        <v>22674</v>
      </c>
      <c r="AE11" s="65">
        <v>6403.4</v>
      </c>
      <c r="AF11" s="65">
        <v>5297</v>
      </c>
      <c r="AG11" s="65">
        <v>5525</v>
      </c>
      <c r="AH11" s="65">
        <v>5449</v>
      </c>
      <c r="AI11" s="65">
        <v>21756</v>
      </c>
      <c r="AJ11" s="65">
        <v>6233.4</v>
      </c>
      <c r="AK11" s="65">
        <v>5260</v>
      </c>
      <c r="AL11" s="65">
        <v>5116</v>
      </c>
      <c r="AM11" s="65">
        <v>5147</v>
      </c>
      <c r="AN11" s="65">
        <v>19455</v>
      </c>
      <c r="AO11" s="65">
        <v>5580.4</v>
      </c>
      <c r="AP11" s="65">
        <v>22846</v>
      </c>
      <c r="AQ11" s="65">
        <v>6643.4</v>
      </c>
      <c r="AR11" s="65">
        <v>5394</v>
      </c>
      <c r="AS11" s="65">
        <v>5318</v>
      </c>
      <c r="AT11" s="65">
        <v>5491</v>
      </c>
      <c r="AU11" s="65">
        <v>21017</v>
      </c>
      <c r="AV11" s="65">
        <v>6165</v>
      </c>
      <c r="AW11" s="65">
        <v>4926.3999999999996</v>
      </c>
      <c r="AX11" s="65">
        <v>5041</v>
      </c>
      <c r="AY11" s="65">
        <v>4884.3999999999996</v>
      </c>
    </row>
    <row r="12" spans="1:51" x14ac:dyDescent="0.25">
      <c r="A12" s="2" t="s">
        <v>57</v>
      </c>
      <c r="B12" s="65">
        <v>-4344.8996039100002</v>
      </c>
      <c r="C12" s="65">
        <v>-18040.947759879153</v>
      </c>
      <c r="D12" s="65">
        <v>-5281.8122655042143</v>
      </c>
      <c r="E12" s="65">
        <v>-18131.135494374939</v>
      </c>
      <c r="F12" s="65">
        <v>-5372</v>
      </c>
      <c r="G12" s="80">
        <v>-3933</v>
      </c>
      <c r="H12" s="80">
        <v>-4294</v>
      </c>
      <c r="I12" s="80">
        <v>-4539</v>
      </c>
      <c r="J12" s="65">
        <v>-18730.393638598631</v>
      </c>
      <c r="K12" s="65">
        <v>-5484</v>
      </c>
      <c r="L12" s="80">
        <v>-4394.8013385386466</v>
      </c>
      <c r="M12" s="64">
        <v>-4490.8099584466636</v>
      </c>
      <c r="N12" s="64">
        <v>-4359.6676537619696</v>
      </c>
      <c r="O12" s="65">
        <v>-17439</v>
      </c>
      <c r="P12" s="65">
        <v>-5041</v>
      </c>
      <c r="Q12" s="65">
        <v>-4088</v>
      </c>
      <c r="R12" s="65">
        <v>-4207</v>
      </c>
      <c r="S12" s="65">
        <v>-4103</v>
      </c>
      <c r="T12" s="65">
        <v>-13067</v>
      </c>
      <c r="U12" s="65">
        <v>-4443</v>
      </c>
      <c r="V12" s="65">
        <v>-2696</v>
      </c>
      <c r="W12" s="65">
        <v>-2667</v>
      </c>
      <c r="X12" s="65">
        <v>-3261</v>
      </c>
      <c r="Y12" s="65">
        <v>-13037</v>
      </c>
      <c r="Z12" s="65">
        <v>-3800</v>
      </c>
      <c r="AA12" s="65">
        <v>-2736</v>
      </c>
      <c r="AB12" s="65">
        <v>-2903</v>
      </c>
      <c r="AC12" s="65">
        <v>-3598</v>
      </c>
      <c r="AD12" s="65">
        <v>-15279</v>
      </c>
      <c r="AE12" s="65">
        <v>-4189.6000000000004</v>
      </c>
      <c r="AF12" s="65">
        <v>-3546</v>
      </c>
      <c r="AG12" s="65">
        <v>-3783</v>
      </c>
      <c r="AH12" s="65">
        <v>-3761</v>
      </c>
      <c r="AI12" s="65">
        <v>-15030</v>
      </c>
      <c r="AJ12" s="65">
        <v>-4337.6000000000004</v>
      </c>
      <c r="AK12" s="65">
        <v>-3601.4</v>
      </c>
      <c r="AL12" s="65">
        <v>-3506</v>
      </c>
      <c r="AM12" s="65">
        <v>-3586</v>
      </c>
      <c r="AN12" s="65">
        <v>-13544</v>
      </c>
      <c r="AO12" s="65">
        <v>-3790.6</v>
      </c>
      <c r="AP12" s="65">
        <v>-16498</v>
      </c>
      <c r="AQ12" s="65">
        <v>-4712.6000000000004</v>
      </c>
      <c r="AR12" s="65">
        <v>-3937</v>
      </c>
      <c r="AS12" s="65">
        <v>-3869</v>
      </c>
      <c r="AT12" s="65">
        <v>-3961</v>
      </c>
      <c r="AU12" s="65">
        <v>-14970</v>
      </c>
      <c r="AV12" s="65">
        <v>-4307</v>
      </c>
      <c r="AW12" s="65">
        <v>-3466.6</v>
      </c>
      <c r="AX12" s="65">
        <v>-3623</v>
      </c>
      <c r="AY12" s="65">
        <v>-3572.6</v>
      </c>
    </row>
    <row r="13" spans="1:51" x14ac:dyDescent="0.25">
      <c r="A13" t="s">
        <v>58</v>
      </c>
      <c r="B13" s="61">
        <v>-45.994119250000004</v>
      </c>
      <c r="C13" s="61">
        <v>-181.02064915999998</v>
      </c>
      <c r="D13" s="61">
        <v>-26</v>
      </c>
      <c r="E13" s="61">
        <v>-181.02064915999998</v>
      </c>
      <c r="F13" s="61">
        <v>-26</v>
      </c>
      <c r="G13" s="66">
        <v>-54</v>
      </c>
      <c r="H13" s="66">
        <v>-50</v>
      </c>
      <c r="I13" s="66">
        <v>-44</v>
      </c>
      <c r="J13" s="61">
        <v>-170.78013893999989</v>
      </c>
      <c r="K13" s="61">
        <v>-45</v>
      </c>
      <c r="L13" s="66">
        <v>-42.041533296749662</v>
      </c>
      <c r="M13" s="52">
        <v>-41.040147906749624</v>
      </c>
      <c r="N13" s="52">
        <v>-42.551233326749639</v>
      </c>
      <c r="O13" s="61">
        <v>-76</v>
      </c>
      <c r="P13" s="61">
        <v>-16</v>
      </c>
      <c r="Q13" s="61">
        <v>-18</v>
      </c>
      <c r="R13" s="61">
        <v>-20</v>
      </c>
      <c r="S13" s="61">
        <v>-22</v>
      </c>
      <c r="T13" s="61">
        <v>-46</v>
      </c>
      <c r="U13" s="61">
        <v>-16</v>
      </c>
      <c r="V13" s="61">
        <v>-10</v>
      </c>
      <c r="W13" s="61">
        <v>-10</v>
      </c>
      <c r="X13" s="61">
        <v>-10</v>
      </c>
      <c r="Y13" s="61">
        <v>-58</v>
      </c>
      <c r="Z13" s="61">
        <v>-16</v>
      </c>
      <c r="AA13" s="61">
        <v>-16</v>
      </c>
      <c r="AB13" s="61">
        <v>-14</v>
      </c>
      <c r="AC13" s="61">
        <v>-12</v>
      </c>
      <c r="AD13" s="61">
        <v>-40</v>
      </c>
      <c r="AE13" s="61">
        <v>-9</v>
      </c>
      <c r="AF13" s="61">
        <v>-11</v>
      </c>
      <c r="AG13" s="61">
        <v>-9</v>
      </c>
      <c r="AH13" s="61">
        <v>-11</v>
      </c>
      <c r="AI13" s="61">
        <v>-26</v>
      </c>
      <c r="AJ13" s="61">
        <v>-7</v>
      </c>
      <c r="AK13" s="61">
        <v>-7.4</v>
      </c>
      <c r="AL13" s="61">
        <v>-5</v>
      </c>
      <c r="AM13" s="61">
        <v>-6</v>
      </c>
      <c r="AN13" s="61">
        <v>-36</v>
      </c>
      <c r="AO13" s="61">
        <v>-9</v>
      </c>
      <c r="AP13" s="68">
        <v>0</v>
      </c>
      <c r="AQ13" s="68">
        <v>0</v>
      </c>
      <c r="AR13" s="61">
        <v>-11</v>
      </c>
      <c r="AS13" s="61">
        <v>-11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</row>
    <row r="14" spans="1:51" x14ac:dyDescent="0.25">
      <c r="A14" s="2" t="s">
        <v>59</v>
      </c>
      <c r="B14" s="65">
        <v>1948.2783135100035</v>
      </c>
      <c r="C14" s="65">
        <v>7420.2654087605733</v>
      </c>
      <c r="D14" s="65">
        <v>2292.3481905557855</v>
      </c>
      <c r="E14" s="65">
        <v>7342.9172182047878</v>
      </c>
      <c r="F14" s="65">
        <v>2215</v>
      </c>
      <c r="G14" s="80">
        <v>1701</v>
      </c>
      <c r="H14" s="80">
        <v>1680</v>
      </c>
      <c r="I14" s="80">
        <v>1747</v>
      </c>
      <c r="J14" s="65">
        <v>8026.9167136683436</v>
      </c>
      <c r="K14" s="65">
        <v>1990</v>
      </c>
      <c r="L14" s="80">
        <v>1930.257173667178</v>
      </c>
      <c r="M14" s="64">
        <v>1913.4044855424518</v>
      </c>
      <c r="N14" s="64">
        <v>2194.5552283569268</v>
      </c>
      <c r="O14" s="65">
        <v>8126</v>
      </c>
      <c r="P14" s="65">
        <v>2336</v>
      </c>
      <c r="Q14" s="65">
        <v>2003</v>
      </c>
      <c r="R14" s="65">
        <v>1919</v>
      </c>
      <c r="S14" s="65">
        <v>1868</v>
      </c>
      <c r="T14" s="65">
        <v>6706</v>
      </c>
      <c r="U14" s="65">
        <v>2206</v>
      </c>
      <c r="V14" s="65">
        <v>1406</v>
      </c>
      <c r="W14" s="65">
        <v>1661</v>
      </c>
      <c r="X14" s="65">
        <v>1433</v>
      </c>
      <c r="Y14" s="65">
        <v>6173</v>
      </c>
      <c r="Z14" s="65">
        <v>1645</v>
      </c>
      <c r="AA14" s="65">
        <v>1343</v>
      </c>
      <c r="AB14" s="65">
        <v>1407</v>
      </c>
      <c r="AC14" s="65">
        <v>1778</v>
      </c>
      <c r="AD14" s="65">
        <v>7355</v>
      </c>
      <c r="AE14" s="65">
        <v>2204.7999999999993</v>
      </c>
      <c r="AF14" s="65">
        <v>1740</v>
      </c>
      <c r="AG14" s="65">
        <v>1733</v>
      </c>
      <c r="AH14" s="65">
        <v>1677</v>
      </c>
      <c r="AI14" s="65">
        <v>6700</v>
      </c>
      <c r="AJ14" s="65">
        <v>1888.7999999999993</v>
      </c>
      <c r="AK14" s="65">
        <v>1651.1999999999998</v>
      </c>
      <c r="AL14" s="65">
        <v>1605</v>
      </c>
      <c r="AM14" s="65">
        <v>1555</v>
      </c>
      <c r="AN14" s="65">
        <v>5875</v>
      </c>
      <c r="AO14" s="65">
        <v>1780.7999999999997</v>
      </c>
      <c r="AP14" s="65">
        <v>6348</v>
      </c>
      <c r="AQ14" s="65">
        <v>1930.7999999999993</v>
      </c>
      <c r="AR14" s="65">
        <v>1446</v>
      </c>
      <c r="AS14" s="65">
        <v>1438</v>
      </c>
      <c r="AT14" s="65">
        <v>1530</v>
      </c>
      <c r="AU14" s="65">
        <v>6047</v>
      </c>
      <c r="AV14" s="65">
        <v>1858</v>
      </c>
      <c r="AW14" s="65">
        <v>1459.7999999999997</v>
      </c>
      <c r="AX14" s="65">
        <v>1418</v>
      </c>
      <c r="AY14" s="65">
        <v>1311.7999999999997</v>
      </c>
    </row>
    <row r="15" spans="1:51" x14ac:dyDescent="0.25">
      <c r="A15" t="s">
        <v>60</v>
      </c>
      <c r="B15" s="61">
        <v>-1259</v>
      </c>
      <c r="C15" s="61">
        <v>-5157.8274882408487</v>
      </c>
      <c r="D15" s="61">
        <v>-1516.533597116025</v>
      </c>
      <c r="E15" s="61">
        <v>-5564.2938911248239</v>
      </c>
      <c r="F15" s="61">
        <v>-1923</v>
      </c>
      <c r="G15" s="66">
        <v>-1334</v>
      </c>
      <c r="H15" s="66">
        <v>-1158</v>
      </c>
      <c r="I15" s="66">
        <v>-1149</v>
      </c>
      <c r="J15" s="61">
        <v>-5158</v>
      </c>
      <c r="K15" s="61">
        <v>-1434</v>
      </c>
      <c r="L15" s="66">
        <v>-1287.576686894899</v>
      </c>
      <c r="M15" s="52">
        <v>-1087.4664496440625</v>
      </c>
      <c r="N15" s="52">
        <v>-1349.0454739368422</v>
      </c>
      <c r="O15" s="61">
        <v>-5699</v>
      </c>
      <c r="P15" s="61">
        <v>-1466</v>
      </c>
      <c r="Q15" s="61">
        <v>-1388</v>
      </c>
      <c r="R15" s="61">
        <v>-1449</v>
      </c>
      <c r="S15" s="61">
        <v>-1396</v>
      </c>
      <c r="T15" s="61">
        <v>-4814</v>
      </c>
      <c r="U15" s="61">
        <v>-1405</v>
      </c>
      <c r="V15" s="61">
        <v>-1130</v>
      </c>
      <c r="W15" s="61">
        <v>-1171</v>
      </c>
      <c r="X15" s="61">
        <v>-1108</v>
      </c>
      <c r="Y15" s="61">
        <v>-4440</v>
      </c>
      <c r="Z15" s="61">
        <v>-1202</v>
      </c>
      <c r="AA15" s="61">
        <v>-1050</v>
      </c>
      <c r="AB15" s="61">
        <v>-1084</v>
      </c>
      <c r="AC15" s="61">
        <v>-1104</v>
      </c>
      <c r="AD15" s="61">
        <v>-4557</v>
      </c>
      <c r="AE15" s="61">
        <v>-1274</v>
      </c>
      <c r="AF15" s="61">
        <v>-1090</v>
      </c>
      <c r="AG15" s="61">
        <v>-1117</v>
      </c>
      <c r="AH15" s="61">
        <v>-1076</v>
      </c>
      <c r="AI15" s="61">
        <v>-4419</v>
      </c>
      <c r="AJ15" s="61">
        <v>-1205</v>
      </c>
      <c r="AK15" s="61">
        <v>-1089</v>
      </c>
      <c r="AL15" s="61">
        <v>-1054</v>
      </c>
      <c r="AM15" s="61">
        <v>-1072</v>
      </c>
      <c r="AN15" s="61">
        <v>-3831</v>
      </c>
      <c r="AO15" s="61">
        <v>-1074</v>
      </c>
      <c r="AP15" s="61">
        <v>-4062</v>
      </c>
      <c r="AQ15" s="61">
        <v>-1062</v>
      </c>
      <c r="AR15" s="61">
        <v>-988</v>
      </c>
      <c r="AS15" s="61">
        <v>-990</v>
      </c>
      <c r="AT15" s="61">
        <v>-1021</v>
      </c>
      <c r="AU15" s="61">
        <v>-4015</v>
      </c>
      <c r="AV15" s="61">
        <v>-1178</v>
      </c>
      <c r="AW15" s="61">
        <v>-960</v>
      </c>
      <c r="AX15" s="61">
        <v>-934</v>
      </c>
      <c r="AY15" s="61">
        <v>-942</v>
      </c>
    </row>
    <row r="16" spans="1:51" x14ac:dyDescent="0.25">
      <c r="A16" t="s">
        <v>61</v>
      </c>
      <c r="B16" s="61">
        <v>-127</v>
      </c>
      <c r="C16" s="61">
        <v>-754.98571043701963</v>
      </c>
      <c r="D16" s="61">
        <v>-212.07838721702046</v>
      </c>
      <c r="E16" s="61">
        <v>-930.90732321999917</v>
      </c>
      <c r="F16" s="61">
        <v>-388</v>
      </c>
      <c r="G16" s="66">
        <v>-203</v>
      </c>
      <c r="H16" s="66">
        <v>-198</v>
      </c>
      <c r="I16" s="66">
        <v>-142</v>
      </c>
      <c r="J16" s="61">
        <v>-1034.0526619399998</v>
      </c>
      <c r="K16" s="61">
        <v>-304</v>
      </c>
      <c r="L16" s="66">
        <v>-251.28190837431214</v>
      </c>
      <c r="M16" s="52">
        <v>-220.42632752371813</v>
      </c>
      <c r="N16" s="52">
        <v>-258.09758071064999</v>
      </c>
      <c r="O16" s="61">
        <v>-846</v>
      </c>
      <c r="P16" s="61">
        <v>-274</v>
      </c>
      <c r="Q16" s="61">
        <v>-221</v>
      </c>
      <c r="R16" s="61">
        <v>-179</v>
      </c>
      <c r="S16" s="61">
        <v>-172</v>
      </c>
      <c r="T16" s="61">
        <v>-630</v>
      </c>
      <c r="U16" s="61">
        <v>-265</v>
      </c>
      <c r="V16" s="61">
        <v>-86</v>
      </c>
      <c r="W16" s="61">
        <v>-132</v>
      </c>
      <c r="X16" s="61">
        <v>-147</v>
      </c>
      <c r="Y16" s="61">
        <v>-502</v>
      </c>
      <c r="Z16" s="61">
        <v>-132</v>
      </c>
      <c r="AA16" s="61">
        <v>-117</v>
      </c>
      <c r="AB16" s="61">
        <v>-100</v>
      </c>
      <c r="AC16" s="61">
        <v>-153</v>
      </c>
      <c r="AD16" s="61">
        <v>-531</v>
      </c>
      <c r="AE16" s="61">
        <v>-152</v>
      </c>
      <c r="AF16" s="61">
        <v>-125</v>
      </c>
      <c r="AG16" s="61">
        <v>-124</v>
      </c>
      <c r="AH16" s="61">
        <v>-130</v>
      </c>
      <c r="AI16" s="61">
        <v>-537</v>
      </c>
      <c r="AJ16" s="61">
        <v>-122</v>
      </c>
      <c r="AK16" s="61">
        <v>-122</v>
      </c>
      <c r="AL16" s="61">
        <v>-131</v>
      </c>
      <c r="AM16" s="61">
        <v>-163</v>
      </c>
      <c r="AN16" s="61">
        <v>-803</v>
      </c>
      <c r="AO16" s="61">
        <v>-201</v>
      </c>
      <c r="AP16" s="61">
        <v>-926</v>
      </c>
      <c r="AQ16" s="61">
        <v>-291</v>
      </c>
      <c r="AR16" s="61">
        <v>-155</v>
      </c>
      <c r="AS16" s="61">
        <v>-236</v>
      </c>
      <c r="AT16" s="61">
        <v>-244</v>
      </c>
      <c r="AU16" s="61">
        <v>-941</v>
      </c>
      <c r="AV16" s="61">
        <v>-235</v>
      </c>
      <c r="AW16" s="61">
        <v>-235</v>
      </c>
      <c r="AX16" s="61">
        <v>-262</v>
      </c>
      <c r="AY16" s="61">
        <v>-209</v>
      </c>
    </row>
    <row r="17" spans="1:51" x14ac:dyDescent="0.25">
      <c r="A17" t="s">
        <v>62</v>
      </c>
      <c r="B17" s="61">
        <v>13</v>
      </c>
      <c r="C17" s="61">
        <v>47.06132521</v>
      </c>
      <c r="D17" s="61">
        <v>15</v>
      </c>
      <c r="E17" s="61">
        <v>47.06132521</v>
      </c>
      <c r="F17" s="61">
        <v>15</v>
      </c>
      <c r="G17" s="66">
        <v>11</v>
      </c>
      <c r="H17" s="66">
        <v>11</v>
      </c>
      <c r="I17" s="66">
        <v>10</v>
      </c>
      <c r="J17" s="61">
        <v>40.46440436000001</v>
      </c>
      <c r="K17" s="61">
        <v>19</v>
      </c>
      <c r="L17" s="66">
        <v>9.0630030373028738</v>
      </c>
      <c r="M17" s="52">
        <v>5.9652530053938513</v>
      </c>
      <c r="N17" s="52">
        <v>5.7298546492122462</v>
      </c>
      <c r="O17" s="61">
        <v>20</v>
      </c>
      <c r="P17" s="61">
        <v>3</v>
      </c>
      <c r="Q17" s="61">
        <v>7</v>
      </c>
      <c r="R17" s="61">
        <v>4</v>
      </c>
      <c r="S17" s="61">
        <v>6</v>
      </c>
      <c r="T17" s="61">
        <v>-187</v>
      </c>
      <c r="U17" s="61">
        <v>-7</v>
      </c>
      <c r="V17" s="61">
        <v>-52</v>
      </c>
      <c r="W17" s="61">
        <v>-98</v>
      </c>
      <c r="X17" s="61">
        <v>-30</v>
      </c>
      <c r="Y17" s="61">
        <v>-185</v>
      </c>
      <c r="Z17" s="61">
        <v>-115</v>
      </c>
      <c r="AA17" s="61">
        <v>-29</v>
      </c>
      <c r="AB17" s="61">
        <v>-19</v>
      </c>
      <c r="AC17" s="61">
        <v>-22</v>
      </c>
      <c r="AD17" s="61">
        <v>-64</v>
      </c>
      <c r="AE17" s="61">
        <v>5</v>
      </c>
      <c r="AF17" s="61">
        <v>2</v>
      </c>
      <c r="AG17" s="61">
        <v>0</v>
      </c>
      <c r="AH17" s="61">
        <v>-4</v>
      </c>
      <c r="AI17" s="61">
        <v>15</v>
      </c>
      <c r="AJ17" s="61">
        <v>6.7159999999999993</v>
      </c>
      <c r="AK17" s="61">
        <v>5.5140000000000002</v>
      </c>
      <c r="AL17" s="61">
        <v>1.2290000000000001</v>
      </c>
      <c r="AM17" s="61">
        <v>2</v>
      </c>
      <c r="AN17" s="61">
        <v>0</v>
      </c>
      <c r="AO17" s="61">
        <v>8</v>
      </c>
      <c r="AP17" s="61" t="s">
        <v>2</v>
      </c>
      <c r="AQ17" s="61">
        <v>-4</v>
      </c>
      <c r="AR17" s="61">
        <v>4</v>
      </c>
      <c r="AS17" s="61" t="s">
        <v>2</v>
      </c>
      <c r="AT17" s="61">
        <v>1</v>
      </c>
      <c r="AU17" s="61">
        <v>16</v>
      </c>
      <c r="AV17" s="61">
        <v>6</v>
      </c>
      <c r="AW17" s="61">
        <v>3</v>
      </c>
      <c r="AX17" s="61">
        <v>4</v>
      </c>
      <c r="AY17" s="61">
        <v>3</v>
      </c>
    </row>
    <row r="18" spans="1:51" x14ac:dyDescent="0.25">
      <c r="A18" t="s">
        <v>63</v>
      </c>
      <c r="B18" s="61">
        <v>-58</v>
      </c>
      <c r="C18" s="61">
        <v>-503.45631314481875</v>
      </c>
      <c r="D18" s="61">
        <v>-39.83342209481907</v>
      </c>
      <c r="E18" s="61">
        <v>-1234.6228910499997</v>
      </c>
      <c r="F18" s="61">
        <v>-771</v>
      </c>
      <c r="G18" s="66">
        <v>-317</v>
      </c>
      <c r="H18" s="66">
        <v>-72</v>
      </c>
      <c r="I18" s="66">
        <v>-75</v>
      </c>
      <c r="J18" s="61">
        <v>-539.11945845000002</v>
      </c>
      <c r="K18" s="61">
        <v>-265</v>
      </c>
      <c r="L18" s="66">
        <v>-107.73225991476419</v>
      </c>
      <c r="M18" s="52">
        <v>-122.03893292938903</v>
      </c>
      <c r="N18" s="52">
        <v>-44.301442917840859</v>
      </c>
      <c r="O18" s="61">
        <v>-340</v>
      </c>
      <c r="P18" s="61">
        <v>-128</v>
      </c>
      <c r="Q18" s="61">
        <v>-24</v>
      </c>
      <c r="R18" s="61">
        <v>-167</v>
      </c>
      <c r="S18" s="61">
        <v>-21</v>
      </c>
      <c r="T18" s="61">
        <v>-185</v>
      </c>
      <c r="U18" s="61">
        <v>-61</v>
      </c>
      <c r="V18" s="61">
        <v>-43</v>
      </c>
      <c r="W18" s="61">
        <v>-41</v>
      </c>
      <c r="X18" s="61">
        <v>-40</v>
      </c>
      <c r="Y18" s="61">
        <v>-166</v>
      </c>
      <c r="Z18" s="61">
        <v>-79</v>
      </c>
      <c r="AA18" s="61">
        <v>-119</v>
      </c>
      <c r="AB18" s="61">
        <v>27</v>
      </c>
      <c r="AC18" s="61">
        <v>5</v>
      </c>
      <c r="AD18" s="61">
        <v>-40</v>
      </c>
      <c r="AE18" s="61">
        <v>-23</v>
      </c>
      <c r="AF18" s="61">
        <v>-17</v>
      </c>
      <c r="AG18" s="61">
        <v>-8</v>
      </c>
      <c r="AH18" s="61">
        <v>8</v>
      </c>
      <c r="AI18" s="61">
        <v>609</v>
      </c>
      <c r="AJ18" s="61">
        <v>685</v>
      </c>
      <c r="AK18" s="61">
        <v>2</v>
      </c>
      <c r="AL18" s="61">
        <v>-87</v>
      </c>
      <c r="AM18" s="61">
        <v>9</v>
      </c>
      <c r="AN18" s="61">
        <v>19</v>
      </c>
      <c r="AO18" s="61">
        <v>6</v>
      </c>
      <c r="AP18" s="61">
        <v>16</v>
      </c>
      <c r="AQ18" s="61">
        <v>6</v>
      </c>
      <c r="AR18" s="61">
        <v>-2</v>
      </c>
      <c r="AS18" s="61">
        <v>-2</v>
      </c>
      <c r="AT18" s="61">
        <v>15</v>
      </c>
      <c r="AU18" s="61">
        <v>-125</v>
      </c>
      <c r="AV18" s="61">
        <v>-33</v>
      </c>
      <c r="AW18" s="61">
        <v>-65</v>
      </c>
      <c r="AX18" s="61">
        <v>-20</v>
      </c>
      <c r="AY18" s="61">
        <v>-7</v>
      </c>
    </row>
    <row r="19" spans="1:51" x14ac:dyDescent="0.25">
      <c r="A19" s="2" t="s">
        <v>64</v>
      </c>
      <c r="B19" s="65">
        <v>-1431</v>
      </c>
      <c r="C19" s="65">
        <v>-6369.2081866126864</v>
      </c>
      <c r="D19" s="65">
        <v>-1753.4454064278646</v>
      </c>
      <c r="E19" s="65">
        <v>-7682.7627801848221</v>
      </c>
      <c r="F19" s="65">
        <v>-3067</v>
      </c>
      <c r="G19" s="80">
        <v>-1843</v>
      </c>
      <c r="H19" s="80">
        <v>-1417</v>
      </c>
      <c r="I19" s="80">
        <v>-1356</v>
      </c>
      <c r="J19" s="65">
        <v>-6690.7077160299996</v>
      </c>
      <c r="K19" s="65">
        <v>-1984</v>
      </c>
      <c r="L19" s="80">
        <v>-1637.5278521466723</v>
      </c>
      <c r="M19" s="64">
        <v>-1423.9664570917757</v>
      </c>
      <c r="N19" s="64">
        <v>-1645.7146429161207</v>
      </c>
      <c r="O19" s="65">
        <v>-6865</v>
      </c>
      <c r="P19" s="65">
        <v>-1865</v>
      </c>
      <c r="Q19" s="65">
        <v>-1626</v>
      </c>
      <c r="R19" s="65">
        <v>-1791</v>
      </c>
      <c r="S19" s="65">
        <v>-1583</v>
      </c>
      <c r="T19" s="65">
        <v>-5816</v>
      </c>
      <c r="U19" s="65">
        <v>-1738</v>
      </c>
      <c r="V19" s="65">
        <v>-1311</v>
      </c>
      <c r="W19" s="65">
        <v>-1442</v>
      </c>
      <c r="X19" s="65">
        <v>-1325</v>
      </c>
      <c r="Y19" s="65">
        <v>-5293</v>
      </c>
      <c r="Z19" s="65">
        <v>-1528</v>
      </c>
      <c r="AA19" s="65">
        <v>-1315</v>
      </c>
      <c r="AB19" s="65">
        <v>-1176</v>
      </c>
      <c r="AC19" s="65">
        <v>-1274</v>
      </c>
      <c r="AD19" s="65">
        <v>-5192</v>
      </c>
      <c r="AE19" s="65">
        <v>-1444</v>
      </c>
      <c r="AF19" s="65">
        <v>-1230</v>
      </c>
      <c r="AG19" s="65">
        <v>-1249</v>
      </c>
      <c r="AH19" s="65">
        <v>-1202</v>
      </c>
      <c r="AI19" s="65">
        <v>-4332</v>
      </c>
      <c r="AJ19" s="65">
        <v>-635.28400000000011</v>
      </c>
      <c r="AK19" s="65">
        <v>-1203.4860000000001</v>
      </c>
      <c r="AL19" s="65">
        <v>-1270.771</v>
      </c>
      <c r="AM19" s="65">
        <v>-1224</v>
      </c>
      <c r="AN19" s="65">
        <v>-4615</v>
      </c>
      <c r="AO19" s="65">
        <v>-1261</v>
      </c>
      <c r="AP19" s="65">
        <v>-4972</v>
      </c>
      <c r="AQ19" s="65">
        <v>-1351</v>
      </c>
      <c r="AR19" s="65">
        <v>-1141</v>
      </c>
      <c r="AS19" s="65">
        <v>-1228</v>
      </c>
      <c r="AT19" s="65">
        <v>-1249</v>
      </c>
      <c r="AU19" s="65">
        <v>-5065</v>
      </c>
      <c r="AV19" s="65">
        <v>-1440</v>
      </c>
      <c r="AW19" s="65">
        <v>-1257</v>
      </c>
      <c r="AX19" s="65">
        <v>-1212</v>
      </c>
      <c r="AY19" s="65">
        <v>-1155</v>
      </c>
    </row>
    <row r="20" spans="1:51" x14ac:dyDescent="0.25">
      <c r="A20" t="s">
        <v>65</v>
      </c>
      <c r="B20" s="61">
        <v>-182</v>
      </c>
      <c r="C20" s="61">
        <v>-702.06082300999992</v>
      </c>
      <c r="D20" s="61">
        <v>-202</v>
      </c>
      <c r="E20" s="61">
        <v>-702.06082300999992</v>
      </c>
      <c r="F20" s="61">
        <v>-202</v>
      </c>
      <c r="G20" s="66">
        <v>-172</v>
      </c>
      <c r="H20" s="66">
        <v>-168</v>
      </c>
      <c r="I20" s="66">
        <v>-160</v>
      </c>
      <c r="J20" s="61">
        <v>-613.45385096999996</v>
      </c>
      <c r="K20" s="61">
        <v>-154.99444140887161</v>
      </c>
      <c r="L20" s="66">
        <v>-150.71592063704267</v>
      </c>
      <c r="M20" s="52">
        <v>-157.19854539704278</v>
      </c>
      <c r="N20" s="52">
        <v>-150.54494352704288</v>
      </c>
      <c r="O20" s="61">
        <v>-243</v>
      </c>
      <c r="P20" s="61">
        <v>-70</v>
      </c>
      <c r="Q20" s="61">
        <v>-57.456644783198001</v>
      </c>
      <c r="R20" s="61">
        <v>-56</v>
      </c>
      <c r="S20" s="61">
        <v>-60</v>
      </c>
      <c r="T20" s="61">
        <v>-177</v>
      </c>
      <c r="U20" s="61">
        <v>-48</v>
      </c>
      <c r="V20" s="61">
        <v>-42</v>
      </c>
      <c r="W20" s="61">
        <v>-43</v>
      </c>
      <c r="X20" s="61">
        <v>-44</v>
      </c>
      <c r="Y20" s="61">
        <v>-173</v>
      </c>
      <c r="Z20" s="61">
        <v>-41</v>
      </c>
      <c r="AA20" s="61">
        <v>-45</v>
      </c>
      <c r="AB20" s="61">
        <v>-45</v>
      </c>
      <c r="AC20" s="61">
        <v>-42</v>
      </c>
      <c r="AD20" s="61">
        <v>-139</v>
      </c>
      <c r="AE20" s="61">
        <v>-36</v>
      </c>
      <c r="AF20" s="61">
        <v>-35</v>
      </c>
      <c r="AG20" s="61">
        <v>-34</v>
      </c>
      <c r="AH20" s="61">
        <v>-34</v>
      </c>
      <c r="AI20" s="61">
        <v>-130</v>
      </c>
      <c r="AJ20" s="61">
        <v>-34</v>
      </c>
      <c r="AK20" s="61">
        <v>-30</v>
      </c>
      <c r="AL20" s="61">
        <v>-32</v>
      </c>
      <c r="AM20" s="61">
        <v>-34</v>
      </c>
      <c r="AN20" s="61">
        <v>-153</v>
      </c>
      <c r="AO20" s="61">
        <v>-35</v>
      </c>
      <c r="AP20" s="61">
        <v>-163</v>
      </c>
      <c r="AQ20" s="61">
        <v>-38</v>
      </c>
      <c r="AR20" s="61">
        <v>-50</v>
      </c>
      <c r="AS20" s="61">
        <v>-31</v>
      </c>
      <c r="AT20" s="61">
        <v>-40</v>
      </c>
      <c r="AU20" s="61">
        <v>-131</v>
      </c>
      <c r="AV20" s="61">
        <v>-34</v>
      </c>
      <c r="AW20" s="61">
        <v>-32</v>
      </c>
      <c r="AX20" s="61">
        <v>-34</v>
      </c>
      <c r="AY20" s="61">
        <v>-33</v>
      </c>
    </row>
    <row r="21" spans="1:51" x14ac:dyDescent="0.25">
      <c r="A21" s="2" t="s">
        <v>66</v>
      </c>
      <c r="B21" s="65">
        <v>335.2783135100035</v>
      </c>
      <c r="C21" s="78">
        <v>348.99639913788701</v>
      </c>
      <c r="D21" s="62">
        <v>337</v>
      </c>
      <c r="E21" s="65">
        <v>-1041.9063849900342</v>
      </c>
      <c r="F21" s="65">
        <v>-1054</v>
      </c>
      <c r="G21" s="80">
        <f>G14+G19+G20</f>
        <v>-314</v>
      </c>
      <c r="H21" s="80">
        <f>H14+H19+H20</f>
        <v>95</v>
      </c>
      <c r="I21" s="80">
        <f>I14+I19+I20</f>
        <v>231</v>
      </c>
      <c r="J21" s="65">
        <v>722.75514666834408</v>
      </c>
      <c r="K21" s="65">
        <v>-148.99444140887161</v>
      </c>
      <c r="L21" s="80">
        <v>142.01340088346299</v>
      </c>
      <c r="M21" s="64">
        <v>332.23948305363325</v>
      </c>
      <c r="N21" s="64">
        <v>398.29564191376323</v>
      </c>
      <c r="O21" s="65">
        <v>1018</v>
      </c>
      <c r="P21" s="65">
        <v>401</v>
      </c>
      <c r="Q21" s="65">
        <v>319.54335521680201</v>
      </c>
      <c r="R21" s="65">
        <v>72</v>
      </c>
      <c r="S21" s="65">
        <v>225</v>
      </c>
      <c r="T21" s="65">
        <v>713</v>
      </c>
      <c r="U21" s="65">
        <v>420</v>
      </c>
      <c r="V21" s="65">
        <v>53</v>
      </c>
      <c r="W21" s="65">
        <v>176</v>
      </c>
      <c r="X21" s="65">
        <v>64</v>
      </c>
      <c r="Y21" s="65">
        <v>707</v>
      </c>
      <c r="Z21" s="65">
        <v>76</v>
      </c>
      <c r="AA21" s="65">
        <v>-17</v>
      </c>
      <c r="AB21" s="65">
        <v>186</v>
      </c>
      <c r="AC21" s="65">
        <v>462</v>
      </c>
      <c r="AD21" s="65">
        <v>2024</v>
      </c>
      <c r="AE21" s="65">
        <v>724.79999999999927</v>
      </c>
      <c r="AF21" s="65">
        <v>475</v>
      </c>
      <c r="AG21" s="65">
        <v>450</v>
      </c>
      <c r="AH21" s="65">
        <v>441</v>
      </c>
      <c r="AI21" s="65">
        <v>2238</v>
      </c>
      <c r="AJ21" s="65">
        <v>1219.5159999999992</v>
      </c>
      <c r="AK21" s="65">
        <v>417.71399999999971</v>
      </c>
      <c r="AL21" s="65">
        <v>302.22900000000004</v>
      </c>
      <c r="AM21" s="65">
        <v>297</v>
      </c>
      <c r="AN21" s="65">
        <v>1107</v>
      </c>
      <c r="AO21" s="65">
        <v>484.79999999999973</v>
      </c>
      <c r="AP21" s="65">
        <v>1213</v>
      </c>
      <c r="AQ21" s="65">
        <v>541.79999999999927</v>
      </c>
      <c r="AR21" s="65">
        <v>255</v>
      </c>
      <c r="AS21" s="65">
        <v>179</v>
      </c>
      <c r="AT21" s="65">
        <v>241</v>
      </c>
      <c r="AU21" s="65">
        <v>851</v>
      </c>
      <c r="AV21" s="65">
        <v>384</v>
      </c>
      <c r="AW21" s="65">
        <v>170.79999999999973</v>
      </c>
      <c r="AX21" s="65">
        <v>172</v>
      </c>
      <c r="AY21" s="65">
        <v>123.79999999999973</v>
      </c>
    </row>
    <row r="22" spans="1:51" x14ac:dyDescent="0.25">
      <c r="A22" t="s">
        <v>67</v>
      </c>
      <c r="B22" s="61">
        <v>30.855090370000006</v>
      </c>
      <c r="E22" s="61">
        <v>192.38724717000002</v>
      </c>
      <c r="F22" s="61">
        <v>57</v>
      </c>
      <c r="G22" s="66">
        <v>83.238</v>
      </c>
      <c r="H22" s="66">
        <v>22.260999999999999</v>
      </c>
      <c r="I22" s="66">
        <v>29.462</v>
      </c>
      <c r="J22" s="61">
        <v>142</v>
      </c>
      <c r="K22" s="61">
        <v>39</v>
      </c>
      <c r="L22" s="66">
        <v>39.552626506679182</v>
      </c>
      <c r="M22" s="52">
        <v>23.290888150505289</v>
      </c>
      <c r="N22" s="52">
        <v>39.93059987281552</v>
      </c>
      <c r="O22" s="61">
        <v>275</v>
      </c>
      <c r="P22" s="61">
        <v>36</v>
      </c>
      <c r="Q22" s="61">
        <v>36</v>
      </c>
      <c r="R22" s="61">
        <v>110</v>
      </c>
      <c r="S22" s="61">
        <v>93</v>
      </c>
      <c r="T22" s="61">
        <v>280</v>
      </c>
      <c r="U22" s="61">
        <v>75</v>
      </c>
      <c r="V22" s="61">
        <v>33</v>
      </c>
      <c r="W22" s="61">
        <v>57</v>
      </c>
      <c r="X22" s="61">
        <v>115</v>
      </c>
      <c r="Y22" s="61">
        <v>335</v>
      </c>
      <c r="Z22" s="61">
        <v>60</v>
      </c>
      <c r="AA22" s="61">
        <v>97</v>
      </c>
      <c r="AB22" s="61">
        <v>112</v>
      </c>
      <c r="AC22" s="61">
        <v>66</v>
      </c>
      <c r="AD22" s="61">
        <v>357</v>
      </c>
      <c r="AE22" s="61">
        <v>88</v>
      </c>
      <c r="AF22" s="61">
        <v>99</v>
      </c>
      <c r="AG22" s="61">
        <v>82</v>
      </c>
      <c r="AH22" s="61">
        <v>88</v>
      </c>
      <c r="AI22" s="61">
        <v>264</v>
      </c>
      <c r="AJ22" s="61">
        <v>100</v>
      </c>
      <c r="AK22" s="61">
        <v>62</v>
      </c>
      <c r="AL22" s="61">
        <v>51</v>
      </c>
      <c r="AM22" s="61">
        <v>51</v>
      </c>
      <c r="AN22" s="61">
        <v>171</v>
      </c>
      <c r="AO22" s="61">
        <v>43</v>
      </c>
      <c r="AP22" s="61">
        <v>181</v>
      </c>
      <c r="AQ22" s="61">
        <v>48</v>
      </c>
      <c r="AR22" s="61">
        <v>44</v>
      </c>
      <c r="AS22" s="61">
        <v>40</v>
      </c>
      <c r="AT22" s="61">
        <v>49</v>
      </c>
      <c r="AU22" s="61">
        <v>256</v>
      </c>
      <c r="AV22" s="61">
        <v>70</v>
      </c>
      <c r="AW22" s="61">
        <v>79</v>
      </c>
      <c r="AX22" s="61">
        <v>54</v>
      </c>
      <c r="AY22" s="61">
        <v>52</v>
      </c>
    </row>
    <row r="23" spans="1:51" x14ac:dyDescent="0.25">
      <c r="A23" t="s">
        <v>68</v>
      </c>
      <c r="B23" s="61">
        <v>-348.85389737000008</v>
      </c>
      <c r="E23" s="61">
        <v>-1153.9172879622861</v>
      </c>
      <c r="F23" s="61">
        <v>-242</v>
      </c>
      <c r="G23" s="66">
        <v>-323.90100000000001</v>
      </c>
      <c r="H23" s="66">
        <v>-295.74799999999999</v>
      </c>
      <c r="I23" s="66">
        <v>-291.87</v>
      </c>
      <c r="J23" s="61">
        <v>-1289</v>
      </c>
      <c r="K23" s="61">
        <v>-306</v>
      </c>
      <c r="L23" s="66">
        <v>-342.55163919667916</v>
      </c>
      <c r="M23" s="52">
        <v>-337.63991756782826</v>
      </c>
      <c r="N23" s="52">
        <v>-302.76203649549251</v>
      </c>
      <c r="O23" s="61">
        <v>-1040</v>
      </c>
      <c r="P23" s="61">
        <v>-227</v>
      </c>
      <c r="Q23" s="61">
        <v>-275</v>
      </c>
      <c r="R23" s="61">
        <v>-305</v>
      </c>
      <c r="S23" s="61">
        <v>-233</v>
      </c>
      <c r="T23" s="61">
        <v>-1056</v>
      </c>
      <c r="U23" s="61">
        <v>-394</v>
      </c>
      <c r="V23" s="61">
        <v>-193</v>
      </c>
      <c r="W23" s="61">
        <v>-317</v>
      </c>
      <c r="X23" s="61">
        <v>-152</v>
      </c>
      <c r="Y23" s="61">
        <v>-962</v>
      </c>
      <c r="Z23" s="61">
        <v>-343</v>
      </c>
      <c r="AA23" s="61">
        <v>-166</v>
      </c>
      <c r="AB23" s="61">
        <v>-299</v>
      </c>
      <c r="AC23" s="61">
        <v>-154</v>
      </c>
      <c r="AD23" s="61">
        <v>-1036</v>
      </c>
      <c r="AE23" s="61">
        <v>-293</v>
      </c>
      <c r="AF23" s="61">
        <v>-247</v>
      </c>
      <c r="AG23" s="61">
        <v>-249</v>
      </c>
      <c r="AH23" s="61">
        <v>-247</v>
      </c>
      <c r="AI23" s="61">
        <v>-815</v>
      </c>
      <c r="AJ23" s="61">
        <v>-246</v>
      </c>
      <c r="AK23" s="61">
        <v>-206</v>
      </c>
      <c r="AL23" s="61">
        <v>-191</v>
      </c>
      <c r="AM23" s="61">
        <v>-172</v>
      </c>
      <c r="AN23" s="61">
        <v>-745</v>
      </c>
      <c r="AO23" s="61">
        <v>-184</v>
      </c>
      <c r="AP23" s="61">
        <v>-858</v>
      </c>
      <c r="AQ23" s="61">
        <v>-212</v>
      </c>
      <c r="AR23" s="61">
        <v>-199</v>
      </c>
      <c r="AS23" s="61">
        <v>-204</v>
      </c>
      <c r="AT23" s="61">
        <v>-242</v>
      </c>
      <c r="AU23" s="61">
        <v>-948</v>
      </c>
      <c r="AV23" s="61">
        <v>-268</v>
      </c>
      <c r="AW23" s="61">
        <v>-240</v>
      </c>
      <c r="AX23" s="61">
        <v>-224</v>
      </c>
      <c r="AY23" s="61">
        <v>-216</v>
      </c>
    </row>
    <row r="24" spans="1:51" x14ac:dyDescent="0.25">
      <c r="A24" s="2" t="s">
        <v>69</v>
      </c>
      <c r="B24" s="65">
        <v>-317.99880700000006</v>
      </c>
      <c r="C24" s="65">
        <v>-983.61242027037054</v>
      </c>
      <c r="D24" s="65">
        <v>-207</v>
      </c>
      <c r="E24" s="65">
        <v>-961.53004079228606</v>
      </c>
      <c r="F24" s="65">
        <v>-185</v>
      </c>
      <c r="G24" s="80">
        <f>G22+G23</f>
        <v>-240.66300000000001</v>
      </c>
      <c r="H24" s="80">
        <f t="shared" ref="H24" si="0">H22+H23</f>
        <v>-273.48699999999997</v>
      </c>
      <c r="I24" s="80">
        <f>I22+I23</f>
        <v>-262.40800000000002</v>
      </c>
      <c r="J24" s="65">
        <v>-1147</v>
      </c>
      <c r="K24" s="65">
        <v>-267</v>
      </c>
      <c r="L24" s="80">
        <v>-302.99901268999997</v>
      </c>
      <c r="M24" s="64">
        <v>-314.34902941732298</v>
      </c>
      <c r="N24" s="64">
        <v>-262.83143662267696</v>
      </c>
      <c r="O24" s="65">
        <v>-765</v>
      </c>
      <c r="P24" s="65">
        <v>-191</v>
      </c>
      <c r="Q24" s="65">
        <v>-239</v>
      </c>
      <c r="R24" s="65">
        <v>-195</v>
      </c>
      <c r="S24" s="65">
        <v>-140</v>
      </c>
      <c r="T24" s="65">
        <v>-776</v>
      </c>
      <c r="U24" s="65">
        <v>-319</v>
      </c>
      <c r="V24" s="65">
        <v>-160</v>
      </c>
      <c r="W24" s="65">
        <v>-260</v>
      </c>
      <c r="X24" s="65">
        <v>-37</v>
      </c>
      <c r="Y24" s="65">
        <v>-627</v>
      </c>
      <c r="Z24" s="65">
        <v>-283</v>
      </c>
      <c r="AA24" s="65">
        <v>-69</v>
      </c>
      <c r="AB24" s="65">
        <v>-187</v>
      </c>
      <c r="AC24" s="65">
        <v>-88</v>
      </c>
      <c r="AD24" s="65">
        <v>-679</v>
      </c>
      <c r="AE24" s="65">
        <v>-205</v>
      </c>
      <c r="AF24" s="65">
        <v>-148</v>
      </c>
      <c r="AG24" s="65">
        <v>-167</v>
      </c>
      <c r="AH24" s="65">
        <v>-159</v>
      </c>
      <c r="AI24" s="65">
        <v>-551</v>
      </c>
      <c r="AJ24" s="65">
        <v>-146</v>
      </c>
      <c r="AK24" s="65">
        <v>-144</v>
      </c>
      <c r="AL24" s="65">
        <v>-140</v>
      </c>
      <c r="AM24" s="65">
        <v>-121</v>
      </c>
      <c r="AN24" s="65">
        <v>-574</v>
      </c>
      <c r="AO24" s="65">
        <v>-141</v>
      </c>
      <c r="AP24" s="65">
        <v>-677</v>
      </c>
      <c r="AQ24" s="65">
        <v>-164</v>
      </c>
      <c r="AR24" s="65">
        <v>-155</v>
      </c>
      <c r="AS24" s="65">
        <v>-164</v>
      </c>
      <c r="AT24" s="65">
        <v>-193</v>
      </c>
      <c r="AU24" s="65">
        <v>-692</v>
      </c>
      <c r="AV24" s="65">
        <v>-198</v>
      </c>
      <c r="AW24" s="65">
        <v>-161</v>
      </c>
      <c r="AX24" s="65">
        <v>-170</v>
      </c>
      <c r="AY24" s="65">
        <v>-164</v>
      </c>
    </row>
    <row r="25" spans="1:51" x14ac:dyDescent="0.25">
      <c r="A25" s="2" t="s">
        <v>70</v>
      </c>
      <c r="B25" s="65">
        <v>17.279506510003444</v>
      </c>
      <c r="C25" s="65">
        <v>-634.61602113248352</v>
      </c>
      <c r="D25" s="62">
        <v>130</v>
      </c>
      <c r="E25" s="65">
        <v>-2003.4364257823204</v>
      </c>
      <c r="F25" s="65">
        <v>-1239</v>
      </c>
      <c r="G25" s="80">
        <f t="shared" ref="G25:H25" si="1">G21+G22+G23</f>
        <v>-554.66300000000001</v>
      </c>
      <c r="H25" s="80">
        <f t="shared" si="1"/>
        <v>-178.48699999999999</v>
      </c>
      <c r="I25" s="80">
        <f>I21+I22+I23</f>
        <v>-31.408000000000015</v>
      </c>
      <c r="J25" s="65">
        <v>-424.24485333165592</v>
      </c>
      <c r="K25" s="65">
        <v>-415.99444140887158</v>
      </c>
      <c r="L25" s="80">
        <v>-160.98561180653698</v>
      </c>
      <c r="M25" s="64">
        <v>17.890453636310269</v>
      </c>
      <c r="N25" s="64">
        <v>135.46420529108627</v>
      </c>
      <c r="O25" s="65">
        <v>253</v>
      </c>
      <c r="P25" s="65">
        <v>210</v>
      </c>
      <c r="Q25" s="65">
        <v>80.543355216802013</v>
      </c>
      <c r="R25" s="65">
        <v>-123</v>
      </c>
      <c r="S25" s="65">
        <v>85</v>
      </c>
      <c r="T25" s="65">
        <v>-63</v>
      </c>
      <c r="U25" s="65">
        <v>101</v>
      </c>
      <c r="V25" s="65">
        <v>-107</v>
      </c>
      <c r="W25" s="65">
        <v>-84</v>
      </c>
      <c r="X25" s="65">
        <v>27</v>
      </c>
      <c r="Y25" s="65">
        <v>80</v>
      </c>
      <c r="Z25" s="65">
        <v>-207</v>
      </c>
      <c r="AA25" s="65">
        <v>-86</v>
      </c>
      <c r="AB25" s="65">
        <v>-1</v>
      </c>
      <c r="AC25" s="65">
        <v>374</v>
      </c>
      <c r="AD25" s="65">
        <v>1345</v>
      </c>
      <c r="AE25" s="65">
        <v>519.79999999999927</v>
      </c>
      <c r="AF25" s="65">
        <v>327</v>
      </c>
      <c r="AG25" s="65">
        <v>283</v>
      </c>
      <c r="AH25" s="65">
        <v>282</v>
      </c>
      <c r="AI25" s="65">
        <v>1687</v>
      </c>
      <c r="AJ25" s="65">
        <v>1073.5159999999992</v>
      </c>
      <c r="AK25" s="65">
        <v>273.71399999999971</v>
      </c>
      <c r="AL25" s="65">
        <v>162.22900000000004</v>
      </c>
      <c r="AM25" s="65">
        <v>176</v>
      </c>
      <c r="AN25" s="65">
        <v>533</v>
      </c>
      <c r="AO25" s="65">
        <v>343.79999999999973</v>
      </c>
      <c r="AP25" s="65">
        <v>536</v>
      </c>
      <c r="AQ25" s="65">
        <v>377.79999999999927</v>
      </c>
      <c r="AR25" s="65">
        <v>100</v>
      </c>
      <c r="AS25" s="65">
        <v>15</v>
      </c>
      <c r="AT25" s="65">
        <v>48</v>
      </c>
      <c r="AU25" s="65">
        <v>159</v>
      </c>
      <c r="AV25" s="65">
        <v>186</v>
      </c>
      <c r="AW25" s="65">
        <v>9.7999999999997272</v>
      </c>
      <c r="AX25" s="65">
        <v>2</v>
      </c>
      <c r="AY25" s="65">
        <v>-40.200000000000273</v>
      </c>
    </row>
    <row r="26" spans="1:51" x14ac:dyDescent="0.25">
      <c r="A26" t="s">
        <v>71</v>
      </c>
      <c r="B26" s="61">
        <v>-3.8706196500000005</v>
      </c>
      <c r="C26" s="61">
        <v>155.4443384208891</v>
      </c>
      <c r="D26" s="61">
        <v>-52</v>
      </c>
      <c r="E26" s="61">
        <v>571.19952145220009</v>
      </c>
      <c r="F26" s="61">
        <v>364</v>
      </c>
      <c r="G26" s="66">
        <v>210</v>
      </c>
      <c r="H26" s="66">
        <v>16</v>
      </c>
      <c r="I26" s="66">
        <v>-18</v>
      </c>
      <c r="J26" s="61">
        <v>132.89566038370643</v>
      </c>
      <c r="K26" s="61">
        <v>134.37321774674317</v>
      </c>
      <c r="L26" s="66">
        <v>75.970058839300961</v>
      </c>
      <c r="M26" s="52">
        <v>-5.9879452230002039</v>
      </c>
      <c r="N26" s="52">
        <v>-70.892782754349639</v>
      </c>
      <c r="O26" s="61">
        <v>-85</v>
      </c>
      <c r="P26" s="61">
        <v>-99</v>
      </c>
      <c r="Q26" s="61">
        <v>-35</v>
      </c>
      <c r="R26" s="61">
        <v>38</v>
      </c>
      <c r="S26" s="61">
        <v>11</v>
      </c>
      <c r="T26" s="61">
        <v>-32</v>
      </c>
      <c r="U26" s="61">
        <v>-26</v>
      </c>
      <c r="V26" s="61">
        <v>17</v>
      </c>
      <c r="W26" s="61">
        <v>-5</v>
      </c>
      <c r="X26" s="61">
        <v>-18</v>
      </c>
      <c r="Y26" s="61">
        <v>-66</v>
      </c>
      <c r="Z26" s="61">
        <v>37</v>
      </c>
      <c r="AA26" s="61">
        <v>39</v>
      </c>
      <c r="AB26" s="61">
        <v>-8</v>
      </c>
      <c r="AC26" s="61">
        <v>-134</v>
      </c>
      <c r="AD26" s="61">
        <v>-474</v>
      </c>
      <c r="AE26" s="61">
        <v>-165</v>
      </c>
      <c r="AF26" s="61">
        <v>-111</v>
      </c>
      <c r="AG26" s="61">
        <v>-97</v>
      </c>
      <c r="AH26" s="61">
        <v>-102</v>
      </c>
      <c r="AI26" s="61">
        <v>-512</v>
      </c>
      <c r="AJ26" s="61">
        <v>-304</v>
      </c>
      <c r="AK26" s="61">
        <v>-90</v>
      </c>
      <c r="AL26" s="61">
        <v>-55</v>
      </c>
      <c r="AM26" s="61">
        <v>-63</v>
      </c>
      <c r="AN26" s="61">
        <v>-213</v>
      </c>
      <c r="AO26" s="61">
        <v>-125</v>
      </c>
      <c r="AP26" s="61">
        <v>-214</v>
      </c>
      <c r="AQ26" s="61">
        <v>-141</v>
      </c>
      <c r="AR26" s="61">
        <v>-31</v>
      </c>
      <c r="AS26" s="61">
        <v>-9</v>
      </c>
      <c r="AT26" s="61">
        <v>-33</v>
      </c>
      <c r="AU26" s="61">
        <v>-54</v>
      </c>
      <c r="AV26" s="61">
        <v>-60</v>
      </c>
      <c r="AW26" s="61">
        <v>-2</v>
      </c>
      <c r="AX26" s="61">
        <v>-8</v>
      </c>
      <c r="AY26" s="61">
        <v>16</v>
      </c>
    </row>
    <row r="27" spans="1:51" x14ac:dyDescent="0.25">
      <c r="A27" s="2" t="s">
        <v>72</v>
      </c>
      <c r="B27" s="65">
        <v>13.408886860003443</v>
      </c>
      <c r="C27" s="65">
        <v>-479.17168271159443</v>
      </c>
      <c r="D27" s="65">
        <v>78</v>
      </c>
      <c r="E27" s="65">
        <v>-1432.2369043301203</v>
      </c>
      <c r="F27" s="65">
        <v>-875</v>
      </c>
      <c r="G27" s="80">
        <v>-346</v>
      </c>
      <c r="H27" s="80">
        <v>-162</v>
      </c>
      <c r="I27" s="80">
        <v>-49</v>
      </c>
      <c r="J27" s="65">
        <v>-291.34919294794952</v>
      </c>
      <c r="K27" s="65">
        <v>-281.62122366212839</v>
      </c>
      <c r="L27" s="80">
        <v>-85.015552967236019</v>
      </c>
      <c r="M27" s="64">
        <v>11.902508413310066</v>
      </c>
      <c r="N27" s="64">
        <v>64.571422536736634</v>
      </c>
      <c r="O27" s="65">
        <v>168</v>
      </c>
      <c r="P27" s="65">
        <v>111</v>
      </c>
      <c r="Q27" s="65">
        <v>45.543355216802013</v>
      </c>
      <c r="R27" s="65">
        <v>-85</v>
      </c>
      <c r="S27" s="65">
        <v>96</v>
      </c>
      <c r="T27" s="65">
        <v>-95</v>
      </c>
      <c r="U27" s="65">
        <v>75</v>
      </c>
      <c r="V27" s="65">
        <v>-90</v>
      </c>
      <c r="W27" s="65">
        <v>-89</v>
      </c>
      <c r="X27" s="65">
        <v>9</v>
      </c>
      <c r="Y27" s="65">
        <v>14</v>
      </c>
      <c r="Z27" s="65">
        <v>-170</v>
      </c>
      <c r="AA27" s="65">
        <v>-47</v>
      </c>
      <c r="AB27" s="65">
        <v>-9</v>
      </c>
      <c r="AC27" s="65">
        <v>240</v>
      </c>
      <c r="AD27" s="65">
        <v>871</v>
      </c>
      <c r="AE27" s="65">
        <v>354.79999999999927</v>
      </c>
      <c r="AF27" s="65">
        <v>216</v>
      </c>
      <c r="AG27" s="65">
        <v>186</v>
      </c>
      <c r="AH27" s="65">
        <v>180</v>
      </c>
      <c r="AI27" s="65">
        <v>1175</v>
      </c>
      <c r="AJ27" s="65">
        <v>769.51599999999917</v>
      </c>
      <c r="AK27" s="65">
        <v>183.71399999999971</v>
      </c>
      <c r="AL27" s="65">
        <v>107.22900000000004</v>
      </c>
      <c r="AM27" s="65">
        <v>113</v>
      </c>
      <c r="AN27" s="65">
        <v>320</v>
      </c>
      <c r="AO27" s="65">
        <v>218.79999999999973</v>
      </c>
      <c r="AP27" s="65">
        <v>322</v>
      </c>
      <c r="AQ27" s="65">
        <v>236.79999999999927</v>
      </c>
      <c r="AR27" s="65">
        <v>69</v>
      </c>
      <c r="AS27" s="65">
        <v>6</v>
      </c>
      <c r="AT27" s="65">
        <v>15</v>
      </c>
      <c r="AU27" s="65">
        <v>105</v>
      </c>
      <c r="AV27" s="65">
        <v>126</v>
      </c>
      <c r="AW27" s="65">
        <v>7.7999999999997272</v>
      </c>
      <c r="AX27" s="65">
        <v>-6</v>
      </c>
      <c r="AY27" s="65">
        <v>-24.200000000000273</v>
      </c>
    </row>
    <row r="28" spans="1:51" x14ac:dyDescent="0.25">
      <c r="A28" s="4" t="s">
        <v>73</v>
      </c>
      <c r="B28" s="61">
        <v>0</v>
      </c>
      <c r="C28" s="10"/>
      <c r="D28" s="10"/>
      <c r="E28" s="61"/>
      <c r="F28" s="61"/>
      <c r="G28" s="66"/>
      <c r="H28" s="66"/>
      <c r="I28" s="66"/>
      <c r="J28" s="61"/>
      <c r="K28" s="61"/>
      <c r="L28" s="66"/>
      <c r="M28" s="52"/>
      <c r="N28" s="52"/>
      <c r="O28" s="61"/>
      <c r="P28" s="61"/>
      <c r="Q28" s="61"/>
      <c r="R28" s="61"/>
      <c r="S28" s="61"/>
      <c r="T28" s="61" t="s">
        <v>2</v>
      </c>
      <c r="U28" s="61" t="s">
        <v>2</v>
      </c>
      <c r="V28" s="61" t="s">
        <v>2</v>
      </c>
      <c r="W28" s="61" t="s">
        <v>2</v>
      </c>
      <c r="X28" s="61" t="s">
        <v>2</v>
      </c>
      <c r="Y28" s="61" t="s">
        <v>2</v>
      </c>
      <c r="Z28" s="61" t="s">
        <v>2</v>
      </c>
      <c r="AA28" s="61" t="s">
        <v>2</v>
      </c>
      <c r="AB28" s="61" t="s">
        <v>2</v>
      </c>
      <c r="AC28" s="61" t="s">
        <v>2</v>
      </c>
      <c r="AD28" s="61" t="s">
        <v>2</v>
      </c>
      <c r="AE28" s="61" t="s">
        <v>2</v>
      </c>
      <c r="AF28" s="61" t="s">
        <v>2</v>
      </c>
      <c r="AG28" s="61" t="s">
        <v>2</v>
      </c>
      <c r="AH28" s="61" t="s">
        <v>2</v>
      </c>
      <c r="AI28" s="61" t="s">
        <v>2</v>
      </c>
      <c r="AJ28" s="61" t="s">
        <v>2</v>
      </c>
      <c r="AK28" s="61">
        <v>-2</v>
      </c>
      <c r="AL28" s="61">
        <v>-6</v>
      </c>
      <c r="AM28" s="61">
        <v>7</v>
      </c>
      <c r="AN28" s="61">
        <v>0</v>
      </c>
      <c r="AO28" s="61">
        <v>0</v>
      </c>
      <c r="AP28" s="61">
        <v>-1</v>
      </c>
      <c r="AQ28" s="61">
        <v>-14</v>
      </c>
      <c r="AR28" s="61">
        <v>-2</v>
      </c>
      <c r="AS28" s="61">
        <v>-3</v>
      </c>
      <c r="AT28" s="61" t="s">
        <v>2</v>
      </c>
      <c r="AU28" s="61">
        <v>-13</v>
      </c>
      <c r="AV28" s="61">
        <v>-12</v>
      </c>
      <c r="AW28" s="61">
        <v>0</v>
      </c>
      <c r="AX28" s="61">
        <v>-2</v>
      </c>
      <c r="AY28" s="61">
        <v>1</v>
      </c>
    </row>
    <row r="29" spans="1:51" x14ac:dyDescent="0.25">
      <c r="A29" s="2" t="s">
        <v>74</v>
      </c>
      <c r="B29" s="65">
        <v>563.27243276000354</v>
      </c>
      <c r="C29" s="62">
        <v>1232</v>
      </c>
      <c r="D29" s="62">
        <v>565</v>
      </c>
      <c r="E29" s="65" t="s">
        <v>9</v>
      </c>
      <c r="F29" s="65" t="s">
        <v>9</v>
      </c>
      <c r="G29" s="80">
        <v>-90</v>
      </c>
      <c r="H29" s="80">
        <v>313</v>
      </c>
      <c r="I29" s="80">
        <v>443</v>
      </c>
      <c r="J29" s="65">
        <v>1507</v>
      </c>
      <c r="K29" s="65">
        <v>51.329885393434438</v>
      </c>
      <c r="L29" s="80">
        <v>334.77085481725533</v>
      </c>
      <c r="M29" s="64">
        <v>530.4781763574257</v>
      </c>
      <c r="N29" s="64">
        <v>591.39181876755572</v>
      </c>
      <c r="O29" s="65">
        <v>1337</v>
      </c>
      <c r="P29" s="65">
        <v>487</v>
      </c>
      <c r="Q29" s="65">
        <v>395</v>
      </c>
      <c r="R29" s="65">
        <v>148</v>
      </c>
      <c r="S29" s="65">
        <v>307</v>
      </c>
      <c r="T29" s="65">
        <v>936</v>
      </c>
      <c r="U29" s="65">
        <v>484</v>
      </c>
      <c r="V29" s="65">
        <v>105</v>
      </c>
      <c r="W29" s="65">
        <v>229</v>
      </c>
      <c r="X29" s="65">
        <v>118</v>
      </c>
      <c r="Y29" s="65">
        <v>938</v>
      </c>
      <c r="Z29" s="65">
        <v>133</v>
      </c>
      <c r="AA29" s="65">
        <v>44</v>
      </c>
      <c r="AB29" s="65">
        <v>245</v>
      </c>
      <c r="AC29" s="65">
        <v>516</v>
      </c>
      <c r="AD29" s="65">
        <v>2203</v>
      </c>
      <c r="AE29" s="65">
        <v>769.79999999999927</v>
      </c>
      <c r="AF29" s="65">
        <v>521</v>
      </c>
      <c r="AG29" s="65">
        <v>493</v>
      </c>
      <c r="AH29" s="65">
        <v>486</v>
      </c>
      <c r="AI29" s="65">
        <v>2394</v>
      </c>
      <c r="AJ29" s="65">
        <v>1260.5159999999992</v>
      </c>
      <c r="AK29" s="65">
        <v>455.11399999999969</v>
      </c>
      <c r="AL29" s="65">
        <v>339.22900000000004</v>
      </c>
      <c r="AM29" s="65">
        <v>337</v>
      </c>
      <c r="AN29" s="65">
        <v>1296</v>
      </c>
      <c r="AO29" s="65">
        <v>528.79999999999973</v>
      </c>
      <c r="AP29" s="65">
        <v>1376</v>
      </c>
      <c r="AQ29" s="65">
        <v>579.79999999999927</v>
      </c>
      <c r="AR29" s="65">
        <v>316</v>
      </c>
      <c r="AS29" s="65">
        <v>221</v>
      </c>
      <c r="AT29" s="65">
        <v>281</v>
      </c>
      <c r="AU29" s="65">
        <v>982</v>
      </c>
      <c r="AV29" s="65">
        <v>418</v>
      </c>
      <c r="AW29" s="65">
        <v>202.79999999999973</v>
      </c>
      <c r="AX29" s="65">
        <v>206</v>
      </c>
      <c r="AY29" s="65">
        <v>156.79999999999973</v>
      </c>
    </row>
    <row r="30" spans="1:51" s="9" customFormat="1" x14ac:dyDescent="0.25">
      <c r="A30" s="2" t="s">
        <v>75</v>
      </c>
      <c r="B30" s="52">
        <v>621.27243276000354</v>
      </c>
      <c r="C30" s="62">
        <v>1736</v>
      </c>
      <c r="D30" s="62">
        <v>605</v>
      </c>
      <c r="E30" s="52" t="s">
        <v>9</v>
      </c>
      <c r="F30" s="52" t="s">
        <v>9</v>
      </c>
      <c r="G30" s="64">
        <v>228</v>
      </c>
      <c r="H30" s="80">
        <v>385</v>
      </c>
      <c r="I30" s="80">
        <v>518</v>
      </c>
      <c r="J30" s="65">
        <v>2046</v>
      </c>
      <c r="K30" s="65">
        <v>316.37670808144037</v>
      </c>
      <c r="L30" s="80">
        <v>442.50311473201953</v>
      </c>
      <c r="M30" s="64">
        <v>652.51710928681473</v>
      </c>
      <c r="N30" s="64">
        <v>635.69326168539658</v>
      </c>
      <c r="O30" s="63">
        <v>1677</v>
      </c>
      <c r="P30" s="63">
        <v>615</v>
      </c>
      <c r="Q30" s="63">
        <v>419</v>
      </c>
      <c r="R30" s="63">
        <v>315</v>
      </c>
      <c r="S30" s="63">
        <v>328</v>
      </c>
      <c r="T30" s="63">
        <v>1121</v>
      </c>
      <c r="U30" s="63">
        <v>545</v>
      </c>
      <c r="V30" s="63">
        <v>148</v>
      </c>
      <c r="W30" s="63">
        <v>270</v>
      </c>
      <c r="X30" s="63">
        <v>158</v>
      </c>
      <c r="Y30" s="63">
        <v>1104</v>
      </c>
      <c r="Z30" s="63">
        <v>212</v>
      </c>
      <c r="AA30" s="63">
        <v>163</v>
      </c>
      <c r="AB30" s="63">
        <v>218</v>
      </c>
      <c r="AC30" s="63">
        <v>511</v>
      </c>
      <c r="AD30" s="63">
        <v>2243</v>
      </c>
      <c r="AE30" s="63">
        <v>792.79999999999927</v>
      </c>
      <c r="AF30" s="63">
        <v>538</v>
      </c>
      <c r="AG30" s="63">
        <v>501</v>
      </c>
      <c r="AH30" s="63">
        <v>478</v>
      </c>
      <c r="AI30" s="63">
        <v>1785</v>
      </c>
      <c r="AJ30" s="63">
        <v>575.51599999999917</v>
      </c>
      <c r="AK30" s="63">
        <v>453.11399999999969</v>
      </c>
      <c r="AL30" s="63">
        <v>426.22900000000004</v>
      </c>
      <c r="AM30" s="63">
        <v>328</v>
      </c>
      <c r="AN30" s="63">
        <v>1277</v>
      </c>
      <c r="AO30" s="63">
        <v>522.79999999999973</v>
      </c>
      <c r="AP30" s="63">
        <v>1360</v>
      </c>
      <c r="AQ30" s="63">
        <v>573.79999999999927</v>
      </c>
      <c r="AR30" s="63">
        <v>318</v>
      </c>
      <c r="AS30" s="63">
        <v>223</v>
      </c>
      <c r="AT30" s="63">
        <v>266</v>
      </c>
      <c r="AU30" s="63">
        <v>1107</v>
      </c>
      <c r="AV30" s="63">
        <v>451</v>
      </c>
      <c r="AW30" s="63">
        <v>267.79999999999973</v>
      </c>
      <c r="AX30" s="63">
        <v>226</v>
      </c>
      <c r="AY30" s="63">
        <v>163.79999999999973</v>
      </c>
    </row>
    <row r="31" spans="1:51" x14ac:dyDescent="0.25">
      <c r="A31" s="2" t="s">
        <v>76</v>
      </c>
      <c r="B31" s="52"/>
      <c r="C31" s="46"/>
      <c r="D31" s="46"/>
      <c r="E31" s="52"/>
      <c r="F31" s="52"/>
      <c r="G31" s="52"/>
      <c r="H31" s="66"/>
      <c r="I31" s="66"/>
      <c r="J31" s="61"/>
      <c r="K31" s="61"/>
      <c r="L31" s="61"/>
      <c r="M31" s="67"/>
      <c r="N31" s="64"/>
      <c r="O31" s="69"/>
      <c r="P31" s="69"/>
      <c r="Q31" s="69"/>
      <c r="R31" s="69"/>
      <c r="S31" s="69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</row>
    <row r="32" spans="1:51" x14ac:dyDescent="0.25">
      <c r="A32" s="2" t="s">
        <v>77</v>
      </c>
      <c r="B32" s="76">
        <f>B14/$B$11</f>
        <v>0.30733955510906802</v>
      </c>
      <c r="C32" s="76">
        <f>C14/$C$11</f>
        <v>0.28937671583080826</v>
      </c>
      <c r="D32" s="76">
        <f>D14/$D$11</f>
        <v>0.30161839395482476</v>
      </c>
      <c r="E32" s="76">
        <f>E14/$E$11</f>
        <v>0.28621696436680344</v>
      </c>
      <c r="F32" s="76">
        <f>F14/$F$11</f>
        <v>0.29094969131748327</v>
      </c>
      <c r="G32" s="76">
        <f>G14/$G$11</f>
        <v>0.29905063291139239</v>
      </c>
      <c r="H32" s="76">
        <f>H14/$H$11</f>
        <v>0.2788844621513944</v>
      </c>
      <c r="I32" s="76">
        <f>I14/$I$11</f>
        <v>0.27598736176935229</v>
      </c>
      <c r="J32" s="71">
        <f>J14/J$11</f>
        <v>0.29808711153467904</v>
      </c>
      <c r="K32" s="71">
        <f>K14/K$11</f>
        <v>0.26466285410293922</v>
      </c>
      <c r="L32" s="71">
        <f t="shared" ref="L32:AA39" si="2">L14/L$11</f>
        <v>0.30316111885671132</v>
      </c>
      <c r="M32" s="76">
        <f t="shared" si="2"/>
        <v>0.29687027226951263</v>
      </c>
      <c r="N32" s="76">
        <f t="shared" si="2"/>
        <v>0.33267096765047766</v>
      </c>
      <c r="O32" s="71">
        <f>O14/O$11</f>
        <v>0.31691431691431693</v>
      </c>
      <c r="P32" s="71">
        <f>P14/P$11</f>
        <v>0.31597457053969974</v>
      </c>
      <c r="Q32" s="71">
        <f>Q14/Q$11</f>
        <v>0.32787690293010313</v>
      </c>
      <c r="R32" s="71">
        <f t="shared" ref="R32:AD39" si="3">R14/R$11</f>
        <v>0.31223560039049786</v>
      </c>
      <c r="S32" s="71">
        <f t="shared" si="3"/>
        <v>0.31169697980977806</v>
      </c>
      <c r="T32" s="71">
        <f t="shared" si="3"/>
        <v>0.33836217770825977</v>
      </c>
      <c r="U32" s="71">
        <f t="shared" si="3"/>
        <v>0.33098274568642161</v>
      </c>
      <c r="V32" s="71">
        <f t="shared" si="3"/>
        <v>0.34192607003891051</v>
      </c>
      <c r="W32" s="71">
        <f>W14/W$11</f>
        <v>0.38289534347625637</v>
      </c>
      <c r="X32" s="71">
        <f t="shared" si="3"/>
        <v>0.30463435374149661</v>
      </c>
      <c r="Y32" s="71">
        <f t="shared" si="3"/>
        <v>0.3203757525430766</v>
      </c>
      <c r="Z32" s="71">
        <f t="shared" si="3"/>
        <v>0.3012268815235305</v>
      </c>
      <c r="AA32" s="71">
        <f t="shared" si="3"/>
        <v>0.32796092796092796</v>
      </c>
      <c r="AB32" s="71">
        <f t="shared" si="3"/>
        <v>0.32539315448658651</v>
      </c>
      <c r="AC32" s="71">
        <f t="shared" si="3"/>
        <v>0.32999257609502597</v>
      </c>
      <c r="AD32" s="71">
        <f t="shared" si="3"/>
        <v>0.32438034753462114</v>
      </c>
      <c r="AE32" s="71">
        <v>0.34431708155042623</v>
      </c>
      <c r="AF32" s="71">
        <v>0.32848782329620541</v>
      </c>
      <c r="AG32" s="71">
        <v>0.3136651583710407</v>
      </c>
      <c r="AH32" s="71">
        <v>0.30776289227381171</v>
      </c>
      <c r="AI32" s="71">
        <v>0.30796102224673655</v>
      </c>
      <c r="AJ32" s="71">
        <v>0.3030128020021175</v>
      </c>
      <c r="AK32" s="71">
        <v>0.31391634980988592</v>
      </c>
      <c r="AL32" s="71">
        <v>0.31372165754495701</v>
      </c>
      <c r="AM32" s="71">
        <v>0.30211773848843987</v>
      </c>
      <c r="AN32" s="71">
        <v>0.30197892572603446</v>
      </c>
      <c r="AO32" s="71">
        <v>0.31911690918213748</v>
      </c>
      <c r="AP32" s="71">
        <v>0.27786045697277423</v>
      </c>
      <c r="AQ32" s="71">
        <v>0.29063431375500487</v>
      </c>
      <c r="AR32" s="71">
        <v>0.26807563959955505</v>
      </c>
      <c r="AS32" s="71">
        <v>0.2704024069198947</v>
      </c>
      <c r="AT32" s="71">
        <v>0.27863777089783281</v>
      </c>
      <c r="AU32" s="71">
        <v>0.28771946519484226</v>
      </c>
      <c r="AV32" s="71">
        <v>0.30137875101378753</v>
      </c>
      <c r="AW32" s="71">
        <v>0.29632185774602138</v>
      </c>
      <c r="AX32" s="71">
        <v>0.28129339416782384</v>
      </c>
      <c r="AY32" s="71">
        <v>0.26856932274179013</v>
      </c>
    </row>
    <row r="33" spans="1:51" x14ac:dyDescent="0.25">
      <c r="A33" s="16" t="s">
        <v>78</v>
      </c>
      <c r="B33" s="77">
        <f>B15/$B$11</f>
        <v>-0.1986063783593667</v>
      </c>
      <c r="C33" s="77">
        <f>C15/$C$11</f>
        <v>-0.20114579427399606</v>
      </c>
      <c r="D33" s="77">
        <f>D15/$D$11</f>
        <v>-0.19953968154801449</v>
      </c>
      <c r="E33" s="77">
        <f>E15/$E$11</f>
        <v>-0.21688863690497343</v>
      </c>
      <c r="F33" s="77">
        <f>F15/$F$11</f>
        <v>-0.25259424668330488</v>
      </c>
      <c r="G33" s="77">
        <f>G15/$G$11</f>
        <v>-0.23452883263009847</v>
      </c>
      <c r="H33" s="77">
        <f>H15/$H$11</f>
        <v>-0.19223107569721115</v>
      </c>
      <c r="I33" s="77">
        <f>I15/$I$11</f>
        <v>-0.18151658767772511</v>
      </c>
      <c r="J33" s="72">
        <f>J15/J$11</f>
        <v>-0.19154718756178718</v>
      </c>
      <c r="K33" s="72">
        <f>K15/K$11</f>
        <v>-0.19071685064503258</v>
      </c>
      <c r="L33" s="72">
        <f t="shared" si="2"/>
        <v>-0.20222341060973023</v>
      </c>
      <c r="M33" s="77">
        <f t="shared" si="2"/>
        <v>-0.1687235832408267</v>
      </c>
      <c r="N33" s="77">
        <f t="shared" si="2"/>
        <v>-0.20450078331137569</v>
      </c>
      <c r="O33" s="72">
        <f>O15/O$11</f>
        <v>-0.22226122226122227</v>
      </c>
      <c r="P33" s="72">
        <f>P15/P$11</f>
        <v>-0.19829568510753415</v>
      </c>
      <c r="Q33" s="72">
        <f>Q15/Q$11</f>
        <v>-0.22720576199050582</v>
      </c>
      <c r="R33" s="72">
        <f t="shared" si="3"/>
        <v>-0.23576309794988609</v>
      </c>
      <c r="S33" s="72">
        <f t="shared" si="3"/>
        <v>-0.23293842816619389</v>
      </c>
      <c r="T33" s="72">
        <f t="shared" si="3"/>
        <v>-0.2428982289721984</v>
      </c>
      <c r="U33" s="72">
        <f t="shared" si="3"/>
        <v>-0.21080270067516879</v>
      </c>
      <c r="V33" s="72">
        <f t="shared" si="3"/>
        <v>-0.27480544747081714</v>
      </c>
      <c r="W33" s="72">
        <f>W15/W$11</f>
        <v>-0.26994006454587366</v>
      </c>
      <c r="X33" s="72">
        <f t="shared" si="3"/>
        <v>-0.23554421768707484</v>
      </c>
      <c r="Y33" s="72">
        <f t="shared" si="3"/>
        <v>-0.23043388000830392</v>
      </c>
      <c r="Z33" s="72">
        <f t="shared" si="3"/>
        <v>-0.22010620765427577</v>
      </c>
      <c r="AA33" s="72">
        <f t="shared" si="3"/>
        <v>-0.25641025641025639</v>
      </c>
      <c r="AB33" s="72">
        <f t="shared" si="3"/>
        <v>-0.25069380203515262</v>
      </c>
      <c r="AC33" s="72">
        <f t="shared" si="3"/>
        <v>-0.20489977728285078</v>
      </c>
      <c r="AD33" s="72">
        <f t="shared" si="3"/>
        <v>-0.20097909499867689</v>
      </c>
      <c r="AE33" s="72">
        <v>-0.19895680419776995</v>
      </c>
      <c r="AF33" s="72">
        <v>-0.20577685482348498</v>
      </c>
      <c r="AG33" s="72">
        <v>-0.20217194570135746</v>
      </c>
      <c r="AH33" s="72">
        <v>-0.1974674252156359</v>
      </c>
      <c r="AI33" s="72">
        <v>-0.20311638168781027</v>
      </c>
      <c r="AJ33" s="72">
        <v>-0.19331344049796259</v>
      </c>
      <c r="AK33" s="72">
        <v>-0.2070342205323194</v>
      </c>
      <c r="AL33" s="72">
        <v>-0.20602032838154807</v>
      </c>
      <c r="AM33" s="72">
        <v>-0.20827666601904021</v>
      </c>
      <c r="AN33" s="72">
        <v>-0.19691595990747879</v>
      </c>
      <c r="AO33" s="72">
        <v>-0.19245932191240772</v>
      </c>
      <c r="AP33" s="72">
        <v>-0.17779917709883569</v>
      </c>
      <c r="AQ33" s="72">
        <v>-0.15985790408525755</v>
      </c>
      <c r="AR33" s="72">
        <v>-0.18316648127549129</v>
      </c>
      <c r="AS33" s="72">
        <v>-0.18616021060549079</v>
      </c>
      <c r="AT33" s="72">
        <v>-0.18594063012201784</v>
      </c>
      <c r="AU33" s="72">
        <v>-0.19103582813912548</v>
      </c>
      <c r="AV33" s="72">
        <v>-0.1910786699107867</v>
      </c>
      <c r="AW33" s="72">
        <v>-0.19486846378694384</v>
      </c>
      <c r="AX33" s="72">
        <v>-0.18528069827415194</v>
      </c>
      <c r="AY33" s="72">
        <v>-0.19285889771517487</v>
      </c>
    </row>
    <row r="34" spans="1:51" x14ac:dyDescent="0.25">
      <c r="A34" s="16" t="s">
        <v>79</v>
      </c>
      <c r="B34" s="77">
        <f>B16/$B$11</f>
        <v>-2.0034162074376149E-2</v>
      </c>
      <c r="C34" s="77">
        <f>C16/$C$11</f>
        <v>-2.944305538283257E-2</v>
      </c>
      <c r="D34" s="77">
        <f>D16/$D$11</f>
        <v>-2.7904461812765995E-2</v>
      </c>
      <c r="E34" s="77">
        <f>E16/$E$11</f>
        <v>-3.6285506187960954E-2</v>
      </c>
      <c r="F34" s="77">
        <f>F16/$F$11</f>
        <v>-5.0965453828976749E-2</v>
      </c>
      <c r="G34" s="77">
        <f>G16/$G$11</f>
        <v>-3.5689170182841068E-2</v>
      </c>
      <c r="H34" s="77">
        <f>H16/$H$11</f>
        <v>-3.2868525896414341E-2</v>
      </c>
      <c r="I34" s="77">
        <f>I16/$I$11</f>
        <v>-2.2432859399684046E-2</v>
      </c>
      <c r="J34" s="72">
        <f>J16/J$11</f>
        <v>-3.8400519423300979E-2</v>
      </c>
      <c r="K34" s="72">
        <f>K16/K$11</f>
        <v>-4.0430908365474132E-2</v>
      </c>
      <c r="L34" s="72">
        <f t="shared" si="2"/>
        <v>-3.9465676144323517E-2</v>
      </c>
      <c r="M34" s="77">
        <f t="shared" si="2"/>
        <v>-3.4199785963595263E-2</v>
      </c>
      <c r="N34" s="77">
        <f t="shared" si="2"/>
        <v>-3.9124817099063909E-2</v>
      </c>
      <c r="O34" s="72">
        <f>O16/O$11</f>
        <v>-3.2994032994032994E-2</v>
      </c>
      <c r="P34" s="72">
        <f>P16/P$11</f>
        <v>-3.7062085756796967E-2</v>
      </c>
      <c r="Q34" s="72">
        <f>Q16/Q$11</f>
        <v>-3.6176133573416272E-2</v>
      </c>
      <c r="R34" s="72">
        <f t="shared" si="3"/>
        <v>-2.9124633908232996E-2</v>
      </c>
      <c r="S34" s="72">
        <f t="shared" si="3"/>
        <v>-2.8700150175204404E-2</v>
      </c>
      <c r="T34" s="72">
        <f t="shared" si="3"/>
        <v>-3.1787678490337555E-2</v>
      </c>
      <c r="U34" s="72">
        <f t="shared" si="3"/>
        <v>-3.9759939984996252E-2</v>
      </c>
      <c r="V34" s="72">
        <f t="shared" si="3"/>
        <v>-2.0914396887159532E-2</v>
      </c>
      <c r="W34" s="72">
        <f>W16/W$11</f>
        <v>-3.0428769017980636E-2</v>
      </c>
      <c r="X34" s="72">
        <f t="shared" si="3"/>
        <v>-3.125E-2</v>
      </c>
      <c r="Y34" s="72">
        <f t="shared" si="3"/>
        <v>-2.6053560307245174E-2</v>
      </c>
      <c r="Z34" s="72">
        <f t="shared" si="3"/>
        <v>-2.4171397180003662E-2</v>
      </c>
      <c r="AA34" s="72">
        <f t="shared" si="3"/>
        <v>-2.8571428571428571E-2</v>
      </c>
      <c r="AB34" s="72">
        <f t="shared" si="3"/>
        <v>-2.3126734505087881E-2</v>
      </c>
      <c r="AC34" s="72">
        <f t="shared" si="3"/>
        <v>-2.8396436525612471E-2</v>
      </c>
      <c r="AD34" s="72">
        <f t="shared" si="3"/>
        <v>-2.3418893887271766E-2</v>
      </c>
      <c r="AE34" s="72">
        <v>-2.3737389511821846E-2</v>
      </c>
      <c r="AF34" s="72">
        <v>-2.3598263167830848E-2</v>
      </c>
      <c r="AG34" s="72">
        <v>-2.2443438914027149E-2</v>
      </c>
      <c r="AH34" s="72">
        <v>-2.3857588548357497E-2</v>
      </c>
      <c r="AI34" s="72">
        <v>-2.468284611141754E-2</v>
      </c>
      <c r="AJ34" s="72">
        <v>-1.9571983187345592E-2</v>
      </c>
      <c r="AK34" s="72">
        <v>-2.3193916349809884E-2</v>
      </c>
      <c r="AL34" s="72">
        <v>-2.5605942142298672E-2</v>
      </c>
      <c r="AM34" s="72">
        <v>-3.1668933359238392E-2</v>
      </c>
      <c r="AN34" s="72">
        <v>-4.1274736571575432E-2</v>
      </c>
      <c r="AO34" s="72">
        <v>-3.6018923374668485E-2</v>
      </c>
      <c r="AP34" s="72">
        <v>-4.0532259476494789E-2</v>
      </c>
      <c r="AQ34" s="72">
        <v>-4.3802872023361535E-2</v>
      </c>
      <c r="AR34" s="72">
        <v>-2.8735632183908046E-2</v>
      </c>
      <c r="AS34" s="72">
        <v>-4.4377585558480634E-2</v>
      </c>
      <c r="AT34" s="72">
        <v>-4.4436350391549806E-2</v>
      </c>
      <c r="AU34" s="72">
        <v>-4.4773278774325548E-2</v>
      </c>
      <c r="AV34" s="72">
        <v>-3.8118410381184104E-2</v>
      </c>
      <c r="AW34" s="72">
        <v>-4.7702176031178961E-2</v>
      </c>
      <c r="AX34" s="72">
        <v>-5.1973814719301722E-2</v>
      </c>
      <c r="AY34" s="72">
        <v>-4.2789288346572765E-2</v>
      </c>
    </row>
    <row r="35" spans="1:51" x14ac:dyDescent="0.25">
      <c r="A35" s="16" t="s">
        <v>80</v>
      </c>
      <c r="B35" s="77">
        <f>B17/$B$11</f>
        <v>2.050740999739291E-3</v>
      </c>
      <c r="C35" s="77">
        <f>C17/$C$11</f>
        <v>1.8353052056382104E-3</v>
      </c>
      <c r="D35" s="77">
        <f>D17/$D$11</f>
        <v>1.9736425417228825E-3</v>
      </c>
      <c r="E35" s="77">
        <f>E17/$E$11</f>
        <v>1.8343866940635661E-3</v>
      </c>
      <c r="F35" s="77">
        <f>F17/$F$11</f>
        <v>1.9703139366872456E-3</v>
      </c>
      <c r="G35" s="77">
        <f>G17/$G$11</f>
        <v>1.9338959212376935E-3</v>
      </c>
      <c r="H35" s="77">
        <f>H17/$H$11</f>
        <v>1.8260292164674634E-3</v>
      </c>
      <c r="I35" s="77">
        <f>I17/$I$11</f>
        <v>1.5797788309636651E-3</v>
      </c>
      <c r="J35" s="72">
        <f>J17/J$11</f>
        <v>1.5026837633813339E-3</v>
      </c>
      <c r="K35" s="72">
        <f>K17/K$11</f>
        <v>2.5269317728421332E-3</v>
      </c>
      <c r="L35" s="72">
        <f t="shared" si="2"/>
        <v>1.4234114388864615E-3</v>
      </c>
      <c r="M35" s="77">
        <f t="shared" si="2"/>
        <v>9.2552635746839882E-4</v>
      </c>
      <c r="N35" s="77">
        <f t="shared" si="2"/>
        <v>8.6858433363610251E-4</v>
      </c>
      <c r="O35" s="72">
        <f>O17/O$11</f>
        <v>7.8000078000077999E-4</v>
      </c>
      <c r="P35" s="72">
        <f>P17/P$11</f>
        <v>4.0578926011091576E-4</v>
      </c>
      <c r="Q35" s="72">
        <f>Q17/Q$11</f>
        <v>1.1458503846783433E-3</v>
      </c>
      <c r="R35" s="72">
        <f t="shared" si="3"/>
        <v>6.5082980800520659E-4</v>
      </c>
      <c r="S35" s="72">
        <f t="shared" si="3"/>
        <v>1.0011680293675956E-3</v>
      </c>
      <c r="T35" s="72">
        <f t="shared" si="3"/>
        <v>-9.4353902820525758E-3</v>
      </c>
      <c r="U35" s="72">
        <f t="shared" si="3"/>
        <v>-1.0502625656414104E-3</v>
      </c>
      <c r="V35" s="72">
        <f t="shared" si="3"/>
        <v>-1.264591439688716E-2</v>
      </c>
      <c r="W35" s="72">
        <f t="shared" si="3"/>
        <v>-2.2591055786076533E-2</v>
      </c>
      <c r="X35" s="72">
        <f t="shared" si="3"/>
        <v>-6.3775510204081634E-3</v>
      </c>
      <c r="Y35" s="72">
        <f t="shared" si="3"/>
        <v>-9.6014116670126628E-3</v>
      </c>
      <c r="Z35" s="72">
        <f t="shared" si="3"/>
        <v>-2.1058414209851675E-2</v>
      </c>
      <c r="AA35" s="72">
        <f t="shared" si="3"/>
        <v>-7.0818070818070818E-3</v>
      </c>
      <c r="AB35" s="72">
        <f t="shared" si="3"/>
        <v>-4.3940795559666975E-3</v>
      </c>
      <c r="AC35" s="72">
        <f t="shared" si="3"/>
        <v>-4.083147735708983E-3</v>
      </c>
      <c r="AD35" s="72">
        <f t="shared" si="3"/>
        <v>-2.82261621240187E-3</v>
      </c>
      <c r="AE35" s="72">
        <v>7.8083518130992911E-4</v>
      </c>
      <c r="AF35" s="72">
        <v>3.7757221068529355E-4</v>
      </c>
      <c r="AG35" s="72">
        <v>0</v>
      </c>
      <c r="AH35" s="72">
        <v>-7.340796476417691E-4</v>
      </c>
      <c r="AI35" s="72">
        <v>6.8946497517926089E-4</v>
      </c>
      <c r="AJ35" s="72">
        <v>1.0774216318542047E-3</v>
      </c>
      <c r="AK35" s="72">
        <v>1.0482889733840304E-3</v>
      </c>
      <c r="AL35" s="72">
        <v>2.4022673964034405E-4</v>
      </c>
      <c r="AM35" s="72">
        <v>3.885758694385079E-4</v>
      </c>
      <c r="AN35" s="72">
        <v>0</v>
      </c>
      <c r="AO35" s="72">
        <v>1.4335889900365566E-3</v>
      </c>
      <c r="AP35" s="72">
        <v>0</v>
      </c>
      <c r="AQ35" s="72">
        <v>-6.0210133365445407E-4</v>
      </c>
      <c r="AR35" s="72">
        <v>7.415647015202076E-4</v>
      </c>
      <c r="AS35" s="72">
        <v>0</v>
      </c>
      <c r="AT35" s="72">
        <v>1.8211619012930248E-4</v>
      </c>
      <c r="AU35" s="72">
        <v>7.6128848075367563E-4</v>
      </c>
      <c r="AV35" s="72">
        <v>9.7323600973236014E-4</v>
      </c>
      <c r="AW35" s="72">
        <v>6.0896394933419948E-4</v>
      </c>
      <c r="AX35" s="72">
        <v>7.9349335449315612E-4</v>
      </c>
      <c r="AY35" s="72">
        <v>6.1420031119482443E-4</v>
      </c>
    </row>
    <row r="36" spans="1:51" x14ac:dyDescent="0.25">
      <c r="A36" s="16" t="s">
        <v>81</v>
      </c>
      <c r="B36" s="77">
        <f t="shared" ref="B36:B39" si="4">B18/$B$11</f>
        <v>-9.149459844990682E-3</v>
      </c>
      <c r="C36" s="77">
        <f>C18/$C$11</f>
        <v>-1.9633871086353685E-2</v>
      </c>
      <c r="D36" s="77">
        <f>D18/$D$11</f>
        <v>-5.2411290952492761E-3</v>
      </c>
      <c r="E36" s="77">
        <f>E18/$E$11</f>
        <v>-4.8123927522703336E-2</v>
      </c>
      <c r="F36" s="77">
        <f>F18/$F$11</f>
        <v>-0.10127413634572442</v>
      </c>
      <c r="G36" s="77">
        <f>G18/$G$11</f>
        <v>-5.573136427566807E-2</v>
      </c>
      <c r="H36" s="77">
        <f>H18/$H$11</f>
        <v>-1.1952191235059761E-2</v>
      </c>
      <c r="I36" s="77">
        <f>I18/$I$11</f>
        <v>-1.1848341232227487E-2</v>
      </c>
      <c r="J36" s="72">
        <f>J18/J$11</f>
        <v>-2.0020708806888578E-2</v>
      </c>
      <c r="K36" s="72">
        <f>K18/K$11</f>
        <v>-3.524404841069291E-2</v>
      </c>
      <c r="L36" s="72">
        <f t="shared" si="2"/>
        <v>-1.6920145614935215E-2</v>
      </c>
      <c r="M36" s="77">
        <f t="shared" si="2"/>
        <v>-1.8934695470810163E-2</v>
      </c>
      <c r="N36" s="77">
        <f t="shared" si="2"/>
        <v>-6.7156222333145735E-3</v>
      </c>
      <c r="O36" s="72">
        <f>O18/O$11</f>
        <v>-1.326001326001326E-2</v>
      </c>
      <c r="P36" s="72">
        <f>P18/P$11</f>
        <v>-1.7313675098065737E-2</v>
      </c>
      <c r="Q36" s="72">
        <f>Q18/Q$11</f>
        <v>-3.9286298903257492E-3</v>
      </c>
      <c r="R36" s="72">
        <f t="shared" si="3"/>
        <v>-2.7172144484217377E-2</v>
      </c>
      <c r="S36" s="72">
        <f t="shared" si="3"/>
        <v>-3.5040881027865842E-3</v>
      </c>
      <c r="T36" s="72">
        <f t="shared" si="3"/>
        <v>-9.3344770170038852E-3</v>
      </c>
      <c r="U36" s="72">
        <f t="shared" si="3"/>
        <v>-9.1522880720180042E-3</v>
      </c>
      <c r="V36" s="72">
        <f t="shared" si="3"/>
        <v>-1.0457198443579766E-2</v>
      </c>
      <c r="W36" s="72">
        <f t="shared" si="3"/>
        <v>-9.4513600737667122E-3</v>
      </c>
      <c r="X36" s="72">
        <f t="shared" si="3"/>
        <v>-8.5034013605442185E-3</v>
      </c>
      <c r="Y36" s="72">
        <f t="shared" si="3"/>
        <v>-8.6153207390492013E-3</v>
      </c>
      <c r="Z36" s="72">
        <f t="shared" si="3"/>
        <v>-1.4466214978941586E-2</v>
      </c>
      <c r="AA36" s="72">
        <f t="shared" si="3"/>
        <v>-2.9059829059829061E-2</v>
      </c>
      <c r="AB36" s="72">
        <f t="shared" si="3"/>
        <v>6.2442183163737277E-3</v>
      </c>
      <c r="AC36" s="72">
        <f t="shared" si="3"/>
        <v>9.2798812175204153E-4</v>
      </c>
      <c r="AD36" s="72">
        <f t="shared" si="3"/>
        <v>-1.7641351327511688E-3</v>
      </c>
      <c r="AE36" s="72">
        <v>-3.5918418340256742E-3</v>
      </c>
      <c r="AF36" s="72">
        <v>-3.2093637908249951E-3</v>
      </c>
      <c r="AG36" s="72">
        <v>-1.4479638009049773E-3</v>
      </c>
      <c r="AH36" s="72">
        <v>1.4681592952835382E-3</v>
      </c>
      <c r="AI36" s="72">
        <v>2.7992277992277992E-2</v>
      </c>
      <c r="AJ36" s="72">
        <v>0.10989187281419451</v>
      </c>
      <c r="AK36" s="72">
        <v>3.8022813688212925E-4</v>
      </c>
      <c r="AL36" s="72">
        <v>-1.7005473025801406E-2</v>
      </c>
      <c r="AM36" s="72">
        <v>1.7485914124732854E-3</v>
      </c>
      <c r="AN36" s="72">
        <v>9.7661269596504749E-4</v>
      </c>
      <c r="AO36" s="72">
        <v>1.0751917425274175E-3</v>
      </c>
      <c r="AP36" s="72">
        <v>7.0034141644051472E-4</v>
      </c>
      <c r="AQ36" s="72">
        <v>9.0315200048168116E-4</v>
      </c>
      <c r="AR36" s="72">
        <v>-3.707823507601038E-4</v>
      </c>
      <c r="AS36" s="72">
        <v>-3.7608123354644602E-4</v>
      </c>
      <c r="AT36" s="72">
        <v>2.7317428519395373E-3</v>
      </c>
      <c r="AU36" s="72">
        <v>-5.9475662558880907E-3</v>
      </c>
      <c r="AV36" s="72">
        <v>-5.3527980535279804E-3</v>
      </c>
      <c r="AW36" s="72">
        <v>-1.3194218902240989E-2</v>
      </c>
      <c r="AX36" s="72">
        <v>-3.9674667724657808E-3</v>
      </c>
      <c r="AY36" s="72">
        <v>-1.4331340594545903E-3</v>
      </c>
    </row>
    <row r="37" spans="1:51" x14ac:dyDescent="0.25">
      <c r="A37" s="2" t="s">
        <v>82</v>
      </c>
      <c r="B37" s="76">
        <f t="shared" si="4"/>
        <v>-0.22573925927899424</v>
      </c>
      <c r="C37" s="76">
        <f>C19/$C$11</f>
        <v>-0.24838741553754409</v>
      </c>
      <c r="D37" s="76">
        <f>D19/$D$11</f>
        <v>-0.23071162991430688</v>
      </c>
      <c r="E37" s="76">
        <f>E19/$E$11</f>
        <v>-0.29946368392157413</v>
      </c>
      <c r="F37" s="76">
        <f>F19/$F$11</f>
        <v>-0.40286352292131877</v>
      </c>
      <c r="G37" s="76">
        <f>G19/$G$11</f>
        <v>-0.3240154711673699</v>
      </c>
      <c r="H37" s="76">
        <f>H19/$H$11</f>
        <v>-0.23522576361221781</v>
      </c>
      <c r="I37" s="76">
        <f>I19/$I$11</f>
        <v>-0.21421800947867298</v>
      </c>
      <c r="J37" s="71">
        <f>J19/J$11</f>
        <v>-0.24846573202859537</v>
      </c>
      <c r="K37" s="71">
        <f>K19/K$11</f>
        <v>-0.26386487564835748</v>
      </c>
      <c r="L37" s="71">
        <f t="shared" si="2"/>
        <v>-0.25718582093010245</v>
      </c>
      <c r="M37" s="76">
        <f t="shared" si="2"/>
        <v>-0.22093253831776372</v>
      </c>
      <c r="N37" s="76">
        <f t="shared" si="2"/>
        <v>-0.24947263831011807</v>
      </c>
      <c r="O37" s="71">
        <f>O19/O$11</f>
        <v>-0.26773526773526773</v>
      </c>
      <c r="P37" s="71">
        <f>P19/P$11</f>
        <v>-0.25226565670228596</v>
      </c>
      <c r="Q37" s="71">
        <f>Q19/Q$11</f>
        <v>-0.26616467506956948</v>
      </c>
      <c r="R37" s="71">
        <f t="shared" si="3"/>
        <v>-0.29140904653433125</v>
      </c>
      <c r="S37" s="71">
        <f t="shared" si="3"/>
        <v>-0.26414149841481727</v>
      </c>
      <c r="T37" s="71">
        <f t="shared" si="3"/>
        <v>-0.2934557747615924</v>
      </c>
      <c r="U37" s="71">
        <f t="shared" si="3"/>
        <v>-0.26076519129782444</v>
      </c>
      <c r="V37" s="71">
        <f t="shared" si="3"/>
        <v>-0.31882295719844356</v>
      </c>
      <c r="W37" s="71">
        <f t="shared" si="3"/>
        <v>-0.33241124942369754</v>
      </c>
      <c r="X37" s="71">
        <f t="shared" si="3"/>
        <v>-0.28167517006802723</v>
      </c>
      <c r="Y37" s="71">
        <f t="shared" si="3"/>
        <v>-0.27470417272161096</v>
      </c>
      <c r="Z37" s="71">
        <f t="shared" si="3"/>
        <v>-0.27980223402307269</v>
      </c>
      <c r="AA37" s="71">
        <f t="shared" si="3"/>
        <v>-0.32112332112332115</v>
      </c>
      <c r="AB37" s="71">
        <f t="shared" si="3"/>
        <v>-0.27197039777983351</v>
      </c>
      <c r="AC37" s="71">
        <f t="shared" si="3"/>
        <v>-0.2364513734224202</v>
      </c>
      <c r="AD37" s="71">
        <f t="shared" si="3"/>
        <v>-0.22898474023110171</v>
      </c>
      <c r="AE37" s="71">
        <v>-0.22550520036230753</v>
      </c>
      <c r="AF37" s="71">
        <v>-0.23220690957145554</v>
      </c>
      <c r="AG37" s="71">
        <v>-0.22606334841628958</v>
      </c>
      <c r="AH37" s="71">
        <v>-0.22059093411635161</v>
      </c>
      <c r="AI37" s="71">
        <v>-0.19911748483177055</v>
      </c>
      <c r="AJ37" s="71">
        <v>-0.1019161292392595</v>
      </c>
      <c r="AK37" s="71">
        <v>-0.22879961977186314</v>
      </c>
      <c r="AL37" s="71">
        <v>-0.24839151681000782</v>
      </c>
      <c r="AM37" s="71">
        <v>-0.23780843209636682</v>
      </c>
      <c r="AN37" s="71">
        <v>-0.23721408378308917</v>
      </c>
      <c r="AO37" s="71">
        <v>-0.22596946455451222</v>
      </c>
      <c r="AP37" s="71">
        <v>-0.21763109515888995</v>
      </c>
      <c r="AQ37" s="71">
        <v>-0.20335972544179187</v>
      </c>
      <c r="AR37" s="71">
        <v>-0.21153133110863923</v>
      </c>
      <c r="AS37" s="71">
        <v>-0.23091387739751787</v>
      </c>
      <c r="AT37" s="71">
        <v>-0.2274631214714988</v>
      </c>
      <c r="AU37" s="71">
        <v>-0.24099538468858542</v>
      </c>
      <c r="AV37" s="71">
        <v>-0.23357664233576642</v>
      </c>
      <c r="AW37" s="71">
        <v>-0.25515589477102957</v>
      </c>
      <c r="AX37" s="71">
        <v>-0.24042848641142631</v>
      </c>
      <c r="AY37" s="71">
        <v>-0.2364671198100074</v>
      </c>
    </row>
    <row r="38" spans="1:51" x14ac:dyDescent="0.25">
      <c r="A38" s="16" t="s">
        <v>83</v>
      </c>
      <c r="B38" s="77">
        <f t="shared" si="4"/>
        <v>-2.8710373996350073E-2</v>
      </c>
      <c r="C38" s="77">
        <f>C20/$C$11</f>
        <v>-2.7379082025321046E-2</v>
      </c>
      <c r="D38" s="77">
        <f>D20/$D$11</f>
        <v>-2.6578386228534819E-2</v>
      </c>
      <c r="E38" s="77">
        <f>E20/$E$11</f>
        <v>-2.7365379670167181E-2</v>
      </c>
      <c r="F38" s="77">
        <f>F20/$F$11</f>
        <v>-2.6533561014054907E-2</v>
      </c>
      <c r="G38" s="77">
        <f>G20/$G$11</f>
        <v>-3.0239099859353025E-2</v>
      </c>
      <c r="H38" s="77">
        <f>H20/$H$11</f>
        <v>-2.7888446215139442E-2</v>
      </c>
      <c r="I38" s="77">
        <f>I20/$I$11</f>
        <v>-2.5276461295418641E-2</v>
      </c>
      <c r="J38" s="72">
        <f>J20/J$11</f>
        <v>-2.2781186477753242E-2</v>
      </c>
      <c r="K38" s="72">
        <f>K20/K$11</f>
        <v>-2.0613704137368214E-2</v>
      </c>
      <c r="L38" s="72">
        <f t="shared" si="2"/>
        <v>-2.3671046404163454E-2</v>
      </c>
      <c r="M38" s="77">
        <f t="shared" si="2"/>
        <v>-2.4389811628962043E-2</v>
      </c>
      <c r="N38" s="77">
        <f t="shared" si="2"/>
        <v>-2.2820994154484974E-2</v>
      </c>
      <c r="O38" s="72">
        <f>O20/O$11</f>
        <v>-9.4770094770094768E-3</v>
      </c>
      <c r="P38" s="72">
        <f>P20/P$11</f>
        <v>-9.4684160692546995E-3</v>
      </c>
      <c r="Q38" s="72">
        <f>Q20/Q$11</f>
        <v>-9.4052455038791949E-3</v>
      </c>
      <c r="R38" s="72">
        <f t="shared" si="3"/>
        <v>-9.1116173120728925E-3</v>
      </c>
      <c r="S38" s="72">
        <f t="shared" si="3"/>
        <v>-1.0011680293675955E-2</v>
      </c>
      <c r="T38" s="72">
        <f t="shared" si="3"/>
        <v>-8.9308239568091224E-3</v>
      </c>
      <c r="U38" s="72">
        <f t="shared" si="3"/>
        <v>-7.2018004501125284E-3</v>
      </c>
      <c r="V38" s="72">
        <f t="shared" si="3"/>
        <v>-1.0214007782101167E-2</v>
      </c>
      <c r="W38" s="72">
        <f t="shared" si="3"/>
        <v>-9.9124020285846007E-3</v>
      </c>
      <c r="X38" s="72">
        <f t="shared" si="3"/>
        <v>-9.3537414965986394E-3</v>
      </c>
      <c r="Y38" s="72">
        <f t="shared" si="3"/>
        <v>-8.9786173967199498E-3</v>
      </c>
      <c r="Z38" s="72">
        <f t="shared" si="3"/>
        <v>-7.5077824574253799E-3</v>
      </c>
      <c r="AA38" s="72">
        <f t="shared" si="3"/>
        <v>-1.098901098901099E-2</v>
      </c>
      <c r="AB38" s="72">
        <f t="shared" si="3"/>
        <v>-1.0407030527289547E-2</v>
      </c>
      <c r="AC38" s="72">
        <f t="shared" si="3"/>
        <v>-7.7951002227171495E-3</v>
      </c>
      <c r="AD38" s="72">
        <f t="shared" si="3"/>
        <v>-6.1303695863103112E-3</v>
      </c>
      <c r="AE38" s="72">
        <v>-5.6220133054314895E-3</v>
      </c>
      <c r="AF38" s="72">
        <v>-6.607513686992637E-3</v>
      </c>
      <c r="AG38" s="72">
        <v>-6.1538461538461538E-3</v>
      </c>
      <c r="AH38" s="72">
        <v>-6.239677004955038E-3</v>
      </c>
      <c r="AI38" s="72">
        <v>-5.9753631182202609E-3</v>
      </c>
      <c r="AJ38" s="72">
        <v>-5.4544871177848366E-3</v>
      </c>
      <c r="AK38" s="72">
        <v>-5.7034220532319393E-3</v>
      </c>
      <c r="AL38" s="72">
        <v>-6.2548866301798279E-3</v>
      </c>
      <c r="AM38" s="72">
        <v>-6.605789780454634E-3</v>
      </c>
      <c r="AN38" s="72">
        <v>-7.8643022359290663E-3</v>
      </c>
      <c r="AO38" s="72">
        <v>-6.2719518314099353E-3</v>
      </c>
      <c r="AP38" s="72">
        <v>-7.1347281799877442E-3</v>
      </c>
      <c r="AQ38" s="72">
        <v>-5.719962669717314E-3</v>
      </c>
      <c r="AR38" s="72">
        <v>-9.2695587690025949E-3</v>
      </c>
      <c r="AS38" s="72">
        <v>-5.8292591199699132E-3</v>
      </c>
      <c r="AT38" s="72">
        <v>-7.2846476051720999E-3</v>
      </c>
      <c r="AU38" s="72">
        <v>-6.2330494361707185E-3</v>
      </c>
      <c r="AV38" s="72">
        <v>-5.5150040551500404E-3</v>
      </c>
      <c r="AW38" s="72">
        <v>-6.4956154595647939E-3</v>
      </c>
      <c r="AX38" s="72">
        <v>-6.7446935131918271E-3</v>
      </c>
      <c r="AY38" s="72">
        <v>-6.756203423143068E-3</v>
      </c>
    </row>
    <row r="39" spans="1:51" x14ac:dyDescent="0.25">
      <c r="A39" s="2" t="s">
        <v>3</v>
      </c>
      <c r="B39" s="76">
        <f t="shared" si="4"/>
        <v>5.2889921833723687E-2</v>
      </c>
      <c r="C39" s="76">
        <f>C21/$C$11</f>
        <v>1.3610218267943133E-2</v>
      </c>
      <c r="D39" s="76">
        <f>D21/$D$11</f>
        <v>4.4341169104040762E-2</v>
      </c>
      <c r="E39" s="76">
        <f>E21/$E$11</f>
        <v>-4.0612099224937873E-2</v>
      </c>
      <c r="F39" s="76">
        <f>F21/$F$11</f>
        <v>-0.13844739261789046</v>
      </c>
      <c r="G39" s="76">
        <f>G21/$G$11</f>
        <v>-5.5203938115330517E-2</v>
      </c>
      <c r="H39" s="76">
        <f>H21/$H$11</f>
        <v>1.5770252324037184E-2</v>
      </c>
      <c r="I39" s="76">
        <f>I21/$I$11</f>
        <v>3.6492890995260666E-2</v>
      </c>
      <c r="J39" s="71">
        <f t="shared" ref="J39:K39" si="5">J21/J$11</f>
        <v>2.684019302833042E-2</v>
      </c>
      <c r="K39" s="71">
        <f t="shared" si="5"/>
        <v>-1.981572568278649E-2</v>
      </c>
      <c r="L39" s="71">
        <f t="shared" si="2"/>
        <v>2.2304251522445404E-2</v>
      </c>
      <c r="M39" s="76">
        <f t="shared" si="2"/>
        <v>5.1547922322786842E-2</v>
      </c>
      <c r="N39" s="76">
        <f t="shared" si="2"/>
        <v>6.0377335185874605E-2</v>
      </c>
      <c r="O39" s="71">
        <f t="shared" si="2"/>
        <v>3.9702039702039699E-2</v>
      </c>
      <c r="P39" s="71">
        <f t="shared" si="2"/>
        <v>5.424049776815907E-2</v>
      </c>
      <c r="Q39" s="71">
        <f t="shared" si="2"/>
        <v>5.2306982356654444E-2</v>
      </c>
      <c r="R39" s="71">
        <f t="shared" si="2"/>
        <v>1.171493654409372E-2</v>
      </c>
      <c r="S39" s="71">
        <f t="shared" si="2"/>
        <v>3.7543801101284829E-2</v>
      </c>
      <c r="T39" s="71">
        <f t="shared" si="2"/>
        <v>3.5975578989858217E-2</v>
      </c>
      <c r="U39" s="71">
        <f t="shared" si="2"/>
        <v>6.3015753938484617E-2</v>
      </c>
      <c r="V39" s="71">
        <f t="shared" si="2"/>
        <v>1.2889105058365758E-2</v>
      </c>
      <c r="W39" s="71">
        <f t="shared" si="2"/>
        <v>4.0571692023974183E-2</v>
      </c>
      <c r="X39" s="71">
        <f t="shared" si="2"/>
        <v>1.3605442176870748E-2</v>
      </c>
      <c r="Y39" s="71">
        <f t="shared" si="2"/>
        <v>3.6692962424745693E-2</v>
      </c>
      <c r="Z39" s="71">
        <f t="shared" si="2"/>
        <v>1.3916865043032411E-2</v>
      </c>
      <c r="AA39" s="71">
        <f t="shared" si="2"/>
        <v>-4.1514041514041514E-3</v>
      </c>
      <c r="AB39" s="71">
        <f t="shared" si="3"/>
        <v>4.3015726179463462E-2</v>
      </c>
      <c r="AC39" s="71">
        <f t="shared" si="3"/>
        <v>8.5746102449888645E-2</v>
      </c>
      <c r="AD39" s="71">
        <f t="shared" si="3"/>
        <v>8.9265237717209137E-2</v>
      </c>
      <c r="AE39" s="71">
        <v>0.11318986788268721</v>
      </c>
      <c r="AF39" s="71">
        <v>8.9673400037757214E-2</v>
      </c>
      <c r="AG39" s="71">
        <v>8.1447963800904979E-2</v>
      </c>
      <c r="AH39" s="71">
        <v>8.0932281152505045E-2</v>
      </c>
      <c r="AI39" s="71">
        <v>0.10286817429674573</v>
      </c>
      <c r="AJ39" s="71">
        <v>0.19564218564507319</v>
      </c>
      <c r="AK39" s="71">
        <v>7.9413307984790821E-2</v>
      </c>
      <c r="AL39" s="71">
        <v>5.9075254104769361E-2</v>
      </c>
      <c r="AM39" s="71">
        <v>5.7703516611618419E-2</v>
      </c>
      <c r="AN39" s="71">
        <v>5.6900539707016189E-2</v>
      </c>
      <c r="AO39" s="71">
        <v>8.6875492796215287E-2</v>
      </c>
      <c r="AP39" s="71">
        <v>5.3094633633896528E-2</v>
      </c>
      <c r="AQ39" s="71">
        <v>8.1554625643495693E-2</v>
      </c>
      <c r="AR39" s="71">
        <v>4.7274749721913235E-2</v>
      </c>
      <c r="AS39" s="71">
        <v>3.3659270402406918E-2</v>
      </c>
      <c r="AT39" s="71">
        <v>4.38900018211619E-2</v>
      </c>
      <c r="AU39" s="71">
        <v>4.0491031070086121E-2</v>
      </c>
      <c r="AV39" s="71">
        <v>6.2287104622871049E-2</v>
      </c>
      <c r="AW39" s="71">
        <v>3.4670347515427032E-2</v>
      </c>
      <c r="AX39" s="71">
        <v>3.4120214243205715E-2</v>
      </c>
      <c r="AY39" s="71">
        <v>2.5345999508639697E-2</v>
      </c>
    </row>
    <row r="40" spans="1:51" x14ac:dyDescent="0.25">
      <c r="A40" s="16" t="s">
        <v>84</v>
      </c>
      <c r="B40" s="77">
        <f>B24/$B$11</f>
        <v>-5.0164091644852457E-2</v>
      </c>
      <c r="C40" s="77">
        <f>C22/$C$11</f>
        <v>0</v>
      </c>
      <c r="D40" s="77">
        <f>D22/$D$11</f>
        <v>0</v>
      </c>
      <c r="E40" s="77">
        <f>E22/$E$11</f>
        <v>7.4989942323421136E-3</v>
      </c>
      <c r="F40" s="77">
        <f>F22/$F$11</f>
        <v>7.487192959411533E-3</v>
      </c>
      <c r="G40" s="77">
        <f>G22/$G$11</f>
        <v>1.4633966244725738E-2</v>
      </c>
      <c r="H40" s="77">
        <f>H22/$H$11</f>
        <v>3.6953851261620186E-3</v>
      </c>
      <c r="I40" s="77">
        <f>I24/$I$11</f>
        <v>-4.1454660347551346E-2</v>
      </c>
      <c r="J40" s="72">
        <f t="shared" ref="J40:AD43" si="6">J24/J$11</f>
        <v>-4.2594925190649453E-2</v>
      </c>
      <c r="K40" s="72">
        <f t="shared" si="6"/>
        <v>-3.5510041228886818E-2</v>
      </c>
      <c r="L40" s="72">
        <f t="shared" si="6"/>
        <v>-4.7588228632283625E-2</v>
      </c>
      <c r="M40" s="77">
        <f t="shared" si="6"/>
        <v>-4.8772166395502699E-2</v>
      </c>
      <c r="N40" s="77">
        <f t="shared" si="6"/>
        <v>-3.9842418737255997E-2</v>
      </c>
      <c r="O40" s="72">
        <f t="shared" si="6"/>
        <v>-2.9835029835029836E-2</v>
      </c>
      <c r="P40" s="72">
        <f t="shared" si="6"/>
        <v>-2.5835249560394968E-2</v>
      </c>
      <c r="Q40" s="72">
        <f t="shared" si="6"/>
        <v>-3.9122605991160582E-2</v>
      </c>
      <c r="R40" s="72">
        <f t="shared" si="6"/>
        <v>-3.1727953140253826E-2</v>
      </c>
      <c r="S40" s="72">
        <f t="shared" si="6"/>
        <v>-2.3360587351910562E-2</v>
      </c>
      <c r="T40" s="72">
        <f t="shared" si="6"/>
        <v>-3.9154346838891969E-2</v>
      </c>
      <c r="U40" s="72">
        <f t="shared" si="6"/>
        <v>-4.7861965491372845E-2</v>
      </c>
      <c r="V40" s="72">
        <f t="shared" si="6"/>
        <v>-3.8910505836575876E-2</v>
      </c>
      <c r="W40" s="72">
        <f t="shared" si="6"/>
        <v>-5.9935454126325498E-2</v>
      </c>
      <c r="X40" s="72">
        <f t="shared" si="6"/>
        <v>-7.8656462585034014E-3</v>
      </c>
      <c r="Y40" s="72">
        <f t="shared" si="6"/>
        <v>-3.2541000622794268E-2</v>
      </c>
      <c r="Z40" s="72">
        <f t="shared" si="6"/>
        <v>-5.1822010620765427E-2</v>
      </c>
      <c r="AA40" s="72">
        <f t="shared" si="6"/>
        <v>-1.6849816849816849E-2</v>
      </c>
      <c r="AB40" s="72">
        <f t="shared" si="6"/>
        <v>-4.3246993524514339E-2</v>
      </c>
      <c r="AC40" s="72">
        <f t="shared" si="6"/>
        <v>-1.6332590942835932E-2</v>
      </c>
      <c r="AD40" s="72">
        <f t="shared" si="6"/>
        <v>-2.9946193878451089E-2</v>
      </c>
      <c r="AE40" s="72">
        <v>-3.2014242433707096E-2</v>
      </c>
      <c r="AF40" s="72">
        <v>-2.7940343590711722E-2</v>
      </c>
      <c r="AG40" s="72">
        <v>-3.0226244343891404E-2</v>
      </c>
      <c r="AH40" s="72">
        <v>-2.9179665993760324E-2</v>
      </c>
      <c r="AI40" s="72">
        <v>-2.5326346754918183E-2</v>
      </c>
      <c r="AJ40" s="72">
        <v>-2.3422209388134888E-2</v>
      </c>
      <c r="AK40" s="72">
        <v>-2.7376425855513309E-2</v>
      </c>
      <c r="AL40" s="72">
        <v>-2.7365129007036748E-2</v>
      </c>
      <c r="AM40" s="72">
        <v>-2.3508840101029726E-2</v>
      </c>
      <c r="AN40" s="72">
        <v>-2.9503983551786173E-2</v>
      </c>
      <c r="AO40" s="72">
        <v>-2.5267005949394312E-2</v>
      </c>
      <c r="AP40" s="72">
        <v>-2.9633196183139282E-2</v>
      </c>
      <c r="AQ40" s="72">
        <v>-2.4686154679832616E-2</v>
      </c>
      <c r="AR40" s="72">
        <v>-2.8735632183908046E-2</v>
      </c>
      <c r="AS40" s="72">
        <v>-3.0838661150808574E-2</v>
      </c>
      <c r="AT40" s="72">
        <v>-3.5148424694955382E-2</v>
      </c>
      <c r="AU40" s="72">
        <v>-3.292572679259647E-2</v>
      </c>
      <c r="AV40" s="72">
        <v>-3.2116788321167884E-2</v>
      </c>
      <c r="AW40" s="72">
        <v>-3.2681065280935374E-2</v>
      </c>
      <c r="AX40" s="72">
        <v>-3.3723467565959134E-2</v>
      </c>
      <c r="AY40" s="72">
        <v>-3.3576283678650398E-2</v>
      </c>
    </row>
    <row r="41" spans="1:51" x14ac:dyDescent="0.25">
      <c r="A41" s="16" t="s">
        <v>85</v>
      </c>
      <c r="B41" s="77">
        <f>B25/$B$11</f>
        <v>2.7258301888712345E-3</v>
      </c>
      <c r="C41" s="77">
        <f>C25/$C$11</f>
        <v>-2.4748858685313159E-2</v>
      </c>
      <c r="D41" s="77">
        <f>D25/$D$11</f>
        <v>1.7104902028264982E-2</v>
      </c>
      <c r="E41" s="77">
        <f>E25/$E$11</f>
        <v>-7.8091237453645809E-2</v>
      </c>
      <c r="F41" s="77">
        <f>F25/$F$11</f>
        <v>-0.16274793117036648</v>
      </c>
      <c r="G41" s="77">
        <f>G25/$G$11</f>
        <v>-9.7514592123769339E-2</v>
      </c>
      <c r="H41" s="77">
        <f>H25/$H$11</f>
        <v>-2.9629316069057103E-2</v>
      </c>
      <c r="I41" s="77">
        <f>I25/$I$11</f>
        <v>-4.9617693522906814E-3</v>
      </c>
      <c r="J41" s="72">
        <f t="shared" si="6"/>
        <v>-1.5754732162319037E-2</v>
      </c>
      <c r="K41" s="72">
        <f t="shared" si="6"/>
        <v>-5.5325766911673305E-2</v>
      </c>
      <c r="L41" s="72">
        <f t="shared" si="6"/>
        <v>-2.5283977109838221E-2</v>
      </c>
      <c r="M41" s="77">
        <f t="shared" si="6"/>
        <v>2.7757559272841401E-3</v>
      </c>
      <c r="N41" s="77">
        <f t="shared" si="6"/>
        <v>2.0534916448618608E-2</v>
      </c>
      <c r="O41" s="72">
        <f t="shared" si="6"/>
        <v>9.8670098670098662E-3</v>
      </c>
      <c r="P41" s="72">
        <f t="shared" si="6"/>
        <v>2.8405248207764102E-2</v>
      </c>
      <c r="Q41" s="72">
        <f t="shared" si="6"/>
        <v>1.3184376365493864E-2</v>
      </c>
      <c r="R41" s="72">
        <f t="shared" si="6"/>
        <v>-2.0013016596160105E-2</v>
      </c>
      <c r="S41" s="72">
        <f t="shared" si="6"/>
        <v>1.4183213749374269E-2</v>
      </c>
      <c r="T41" s="72">
        <f t="shared" si="6"/>
        <v>-3.1787678490337555E-3</v>
      </c>
      <c r="U41" s="72">
        <f t="shared" si="6"/>
        <v>1.5153788447111778E-2</v>
      </c>
      <c r="V41" s="72">
        <f t="shared" si="6"/>
        <v>-2.6021400778210118E-2</v>
      </c>
      <c r="W41" s="72">
        <f t="shared" si="6"/>
        <v>-1.9363762102351315E-2</v>
      </c>
      <c r="X41" s="72">
        <f t="shared" si="6"/>
        <v>5.7397959183673472E-3</v>
      </c>
      <c r="Y41" s="72">
        <f t="shared" si="6"/>
        <v>4.151961801951422E-3</v>
      </c>
      <c r="Z41" s="72">
        <f t="shared" si="6"/>
        <v>-3.7905145577733015E-2</v>
      </c>
      <c r="AA41" s="72">
        <f t="shared" si="6"/>
        <v>-2.1001221001221003E-2</v>
      </c>
      <c r="AB41" s="72">
        <f t="shared" si="6"/>
        <v>-2.3126734505087883E-4</v>
      </c>
      <c r="AC41" s="72">
        <f t="shared" si="6"/>
        <v>6.9413511507052716E-2</v>
      </c>
      <c r="AD41" s="72">
        <f t="shared" si="6"/>
        <v>5.9319043838758051E-2</v>
      </c>
      <c r="AE41" s="72">
        <v>8.1175625448980118E-2</v>
      </c>
      <c r="AF41" s="72">
        <v>6.1733056447045499E-2</v>
      </c>
      <c r="AG41" s="72">
        <v>5.1221719457013572E-2</v>
      </c>
      <c r="AH41" s="72">
        <v>5.1752615158744721E-2</v>
      </c>
      <c r="AI41" s="72">
        <v>7.7541827541827535E-2</v>
      </c>
      <c r="AJ41" s="72">
        <v>0.1722199762569383</v>
      </c>
      <c r="AK41" s="72">
        <v>5.2036882129277512E-2</v>
      </c>
      <c r="AL41" s="72">
        <v>3.1710125097732612E-2</v>
      </c>
      <c r="AM41" s="72">
        <v>3.419467651058869E-2</v>
      </c>
      <c r="AN41" s="72">
        <v>2.7396556155230019E-2</v>
      </c>
      <c r="AO41" s="72">
        <v>6.1608486846820971E-2</v>
      </c>
      <c r="AP41" s="72">
        <v>2.3461437450757246E-2</v>
      </c>
      <c r="AQ41" s="72">
        <v>5.6868470963663077E-2</v>
      </c>
      <c r="AR41" s="72">
        <v>1.853911753800519E-2</v>
      </c>
      <c r="AS41" s="72">
        <v>2.8206092515983454E-3</v>
      </c>
      <c r="AT41" s="72">
        <v>8.7415771262065196E-3</v>
      </c>
      <c r="AU41" s="72">
        <v>7.5653042774896512E-3</v>
      </c>
      <c r="AV41" s="72">
        <v>3.0170316301703162E-2</v>
      </c>
      <c r="AW41" s="72">
        <v>1.9892822344916628E-3</v>
      </c>
      <c r="AX41" s="72">
        <v>3.9674667724657806E-4</v>
      </c>
      <c r="AY41" s="72">
        <v>-8.2302841700107026E-3</v>
      </c>
    </row>
    <row r="42" spans="1:51" x14ac:dyDescent="0.25">
      <c r="A42" s="16" t="s">
        <v>86</v>
      </c>
      <c r="B42" s="77">
        <f>B26/$B$11</f>
        <v>-6.1058757005011887E-4</v>
      </c>
      <c r="C42" s="77">
        <f>C26/$C$11</f>
        <v>6.0620435616255235E-3</v>
      </c>
      <c r="D42" s="77">
        <f>D26/$D$11</f>
        <v>-6.8419608113059922E-3</v>
      </c>
      <c r="E42" s="77">
        <f>E26/$E$11</f>
        <v>2.2264583437288047E-2</v>
      </c>
      <c r="F42" s="77">
        <f>F26/$F$11</f>
        <v>4.7812951530277155E-2</v>
      </c>
      <c r="G42" s="77">
        <f>G26/$G$11</f>
        <v>3.6919831223628692E-2</v>
      </c>
      <c r="H42" s="77">
        <f>H26/$H$11</f>
        <v>2.6560424966799467E-3</v>
      </c>
      <c r="I42" s="77">
        <f>I26/$I$11</f>
        <v>-2.843601895734597E-3</v>
      </c>
      <c r="J42" s="72">
        <f t="shared" si="6"/>
        <v>4.9352055032309775E-3</v>
      </c>
      <c r="K42" s="72">
        <f t="shared" si="6"/>
        <v>1.7871155439119983E-2</v>
      </c>
      <c r="L42" s="72">
        <f t="shared" si="6"/>
        <v>1.1931657787121267E-2</v>
      </c>
      <c r="M42" s="77">
        <f t="shared" si="6"/>
        <v>-9.2904712104457867E-4</v>
      </c>
      <c r="N42" s="77">
        <f t="shared" si="6"/>
        <v>-1.0746583332050391E-2</v>
      </c>
      <c r="O42" s="72">
        <f t="shared" si="6"/>
        <v>-3.3150033150033151E-3</v>
      </c>
      <c r="P42" s="72">
        <f t="shared" si="6"/>
        <v>-1.339104558366022E-2</v>
      </c>
      <c r="Q42" s="72">
        <f t="shared" si="6"/>
        <v>-5.7292519233917176E-3</v>
      </c>
      <c r="R42" s="72">
        <f t="shared" si="6"/>
        <v>6.1828831760494633E-3</v>
      </c>
      <c r="S42" s="72">
        <f t="shared" si="6"/>
        <v>1.8354747205072584E-3</v>
      </c>
      <c r="T42" s="72">
        <f t="shared" si="6"/>
        <v>-1.6146122407790504E-3</v>
      </c>
      <c r="U42" s="72">
        <f t="shared" si="6"/>
        <v>-3.9009752438109529E-3</v>
      </c>
      <c r="V42" s="72">
        <f t="shared" si="6"/>
        <v>4.1342412451361868E-3</v>
      </c>
      <c r="W42" s="72">
        <f t="shared" si="6"/>
        <v>-1.1526048870447211E-3</v>
      </c>
      <c r="X42" s="72">
        <f t="shared" si="6"/>
        <v>-3.8265306122448979E-3</v>
      </c>
      <c r="Y42" s="72">
        <f t="shared" si="6"/>
        <v>-3.4253684866099232E-3</v>
      </c>
      <c r="Z42" s="72">
        <f t="shared" si="6"/>
        <v>6.7753158762131477E-3</v>
      </c>
      <c r="AA42" s="72">
        <f t="shared" si="6"/>
        <v>9.5238095238095247E-3</v>
      </c>
      <c r="AB42" s="72">
        <f t="shared" si="6"/>
        <v>-1.8501387604070306E-3</v>
      </c>
      <c r="AC42" s="72">
        <f t="shared" si="6"/>
        <v>-2.4870081662954714E-2</v>
      </c>
      <c r="AD42" s="72">
        <f t="shared" si="6"/>
        <v>-2.0905001323101351E-2</v>
      </c>
      <c r="AE42" s="72">
        <v>-2.5767560983227661E-2</v>
      </c>
      <c r="AF42" s="72">
        <v>-2.0955257693033792E-2</v>
      </c>
      <c r="AG42" s="72">
        <v>-1.7556561085972852E-2</v>
      </c>
      <c r="AH42" s="72">
        <v>-1.8719031014865113E-2</v>
      </c>
      <c r="AI42" s="72">
        <v>-2.3533737819452106E-2</v>
      </c>
      <c r="AJ42" s="72">
        <v>-4.8769531876664426E-2</v>
      </c>
      <c r="AK42" s="72">
        <v>-1.7110266159695818E-2</v>
      </c>
      <c r="AL42" s="72">
        <v>-1.075058639562158E-2</v>
      </c>
      <c r="AM42" s="72">
        <v>-1.2240139887312998E-2</v>
      </c>
      <c r="AN42" s="72">
        <v>-1.094834232845027E-2</v>
      </c>
      <c r="AO42" s="72">
        <v>-2.2399827969321197E-2</v>
      </c>
      <c r="AP42" s="72">
        <v>-9.367066444891884E-3</v>
      </c>
      <c r="AQ42" s="72">
        <v>-2.1224072011319508E-2</v>
      </c>
      <c r="AR42" s="72">
        <v>-5.7471264367816091E-3</v>
      </c>
      <c r="AS42" s="72">
        <v>-1.6923655509590071E-3</v>
      </c>
      <c r="AT42" s="72">
        <v>-6.0098342742669827E-3</v>
      </c>
      <c r="AU42" s="72">
        <v>-2.569348622543655E-3</v>
      </c>
      <c r="AV42" s="72">
        <v>-9.7323600973236012E-3</v>
      </c>
      <c r="AW42" s="72">
        <v>-4.0597596622279962E-4</v>
      </c>
      <c r="AX42" s="72">
        <v>-1.5869867089863122E-3</v>
      </c>
      <c r="AY42" s="72">
        <v>3.2757349930390635E-3</v>
      </c>
    </row>
    <row r="43" spans="1:51" x14ac:dyDescent="0.25">
      <c r="A43" s="2" t="s">
        <v>87</v>
      </c>
      <c r="B43" s="76">
        <f>B27/$B$11</f>
        <v>2.1152426188211157E-3</v>
      </c>
      <c r="C43" s="76">
        <f>C27/$C$11</f>
        <v>-1.8686815123687636E-2</v>
      </c>
      <c r="D43" s="76">
        <f>D27/$D$11</f>
        <v>1.0262941216958988E-2</v>
      </c>
      <c r="E43" s="76">
        <f>E27/$E$11</f>
        <v>-5.5826654016357766E-2</v>
      </c>
      <c r="F43" s="76">
        <f>F27/$F$11</f>
        <v>-0.11493497964008932</v>
      </c>
      <c r="G43" s="76">
        <f>G27/$G$11</f>
        <v>-6.0829817158931085E-2</v>
      </c>
      <c r="H43" s="76">
        <f>H27/$H$11</f>
        <v>-2.6892430278884463E-2</v>
      </c>
      <c r="I43" s="76">
        <f>I27/$I$11</f>
        <v>-7.7409162717219588E-3</v>
      </c>
      <c r="J43" s="71">
        <f t="shared" si="6"/>
        <v>-1.0819526659088058E-2</v>
      </c>
      <c r="K43" s="71">
        <f t="shared" si="6"/>
        <v>-3.7454611472553315E-2</v>
      </c>
      <c r="L43" s="71">
        <f t="shared" si="6"/>
        <v>-1.3352319322716954E-2</v>
      </c>
      <c r="M43" s="76">
        <f t="shared" si="6"/>
        <v>1.8467088062395617E-3</v>
      </c>
      <c r="N43" s="76">
        <f t="shared" si="6"/>
        <v>9.7883331165682184E-3</v>
      </c>
      <c r="O43" s="71">
        <f t="shared" si="6"/>
        <v>6.5520065520065524E-3</v>
      </c>
      <c r="P43" s="71">
        <f t="shared" si="6"/>
        <v>1.5014202624103882E-2</v>
      </c>
      <c r="Q43" s="71">
        <f t="shared" si="6"/>
        <v>7.4551244421021462E-3</v>
      </c>
      <c r="R43" s="71">
        <f t="shared" si="6"/>
        <v>-1.383013342011064E-2</v>
      </c>
      <c r="S43" s="71">
        <f t="shared" si="6"/>
        <v>1.6018688469881529E-2</v>
      </c>
      <c r="T43" s="71">
        <f t="shared" si="6"/>
        <v>-4.7933800898128055E-3</v>
      </c>
      <c r="U43" s="71">
        <f t="shared" si="6"/>
        <v>1.1252813203300824E-2</v>
      </c>
      <c r="V43" s="71">
        <f t="shared" si="6"/>
        <v>-2.1887159533073929E-2</v>
      </c>
      <c r="W43" s="71">
        <f t="shared" si="6"/>
        <v>-2.0516366989396035E-2</v>
      </c>
      <c r="X43" s="71">
        <f t="shared" si="6"/>
        <v>1.9132653061224489E-3</v>
      </c>
      <c r="Y43" s="71">
        <f t="shared" si="6"/>
        <v>7.2659331534149889E-4</v>
      </c>
      <c r="Z43" s="71">
        <f t="shared" si="6"/>
        <v>-3.1129829701519868E-2</v>
      </c>
      <c r="AA43" s="71">
        <f t="shared" si="6"/>
        <v>-1.1477411477411478E-2</v>
      </c>
      <c r="AB43" s="71">
        <f t="shared" si="6"/>
        <v>-2.0814061054579094E-3</v>
      </c>
      <c r="AC43" s="71">
        <f t="shared" si="6"/>
        <v>4.4543429844097995E-2</v>
      </c>
      <c r="AD43" s="71">
        <f t="shared" si="6"/>
        <v>3.84140425156567E-2</v>
      </c>
      <c r="AE43" s="71">
        <v>5.5408064465752457E-2</v>
      </c>
      <c r="AF43" s="71">
        <v>4.0777798754011704E-2</v>
      </c>
      <c r="AG43" s="71">
        <v>3.3665158371040727E-2</v>
      </c>
      <c r="AH43" s="71">
        <v>3.3033584143879614E-2</v>
      </c>
      <c r="AI43" s="71">
        <v>5.4008089722375439E-2</v>
      </c>
      <c r="AJ43" s="71">
        <v>0.12345044438027389</v>
      </c>
      <c r="AK43" s="71">
        <v>3.4926615969581694E-2</v>
      </c>
      <c r="AL43" s="71">
        <v>2.0959538702111032E-2</v>
      </c>
      <c r="AM43" s="71">
        <v>2.1954536623275695E-2</v>
      </c>
      <c r="AN43" s="71">
        <v>1.6448213826779749E-2</v>
      </c>
      <c r="AO43" s="71">
        <v>3.9208658877499775E-2</v>
      </c>
      <c r="AP43" s="71">
        <v>1.409437100586536E-2</v>
      </c>
      <c r="AQ43" s="71">
        <v>3.5644398952343573E-2</v>
      </c>
      <c r="AR43" s="71">
        <v>1.2791991101223582E-2</v>
      </c>
      <c r="AS43" s="71">
        <v>1.1282437006393381E-3</v>
      </c>
      <c r="AT43" s="71">
        <v>2.7317428519395373E-3</v>
      </c>
      <c r="AU43" s="71">
        <v>4.9959556549459957E-3</v>
      </c>
      <c r="AV43" s="71">
        <v>2.0437956204379562E-2</v>
      </c>
      <c r="AW43" s="71">
        <v>1.5833062682688631E-3</v>
      </c>
      <c r="AX43" s="71">
        <v>-1.1902400317397343E-3</v>
      </c>
      <c r="AY43" s="71">
        <v>-4.9545491769716395E-3</v>
      </c>
    </row>
    <row r="44" spans="1:51" x14ac:dyDescent="0.25">
      <c r="A44" s="16" t="s">
        <v>4</v>
      </c>
      <c r="B44" s="77">
        <f>B29/B11</f>
        <v>8.8855836298756319E-2</v>
      </c>
      <c r="C44" s="77">
        <f>C29/$C$11</f>
        <v>4.8045736138042666E-2</v>
      </c>
      <c r="D44" s="77">
        <f>D29/$D$11</f>
        <v>7.4340535738228575E-2</v>
      </c>
      <c r="E44" s="72" t="s">
        <v>9</v>
      </c>
      <c r="F44" s="72" t="s">
        <v>9</v>
      </c>
      <c r="G44" s="77">
        <f>G29/$G$11</f>
        <v>-1.5822784810126583E-2</v>
      </c>
      <c r="H44" s="77">
        <f>H29/$H$11</f>
        <v>5.1958831341301463E-2</v>
      </c>
      <c r="I44" s="77">
        <f>I29/I11</f>
        <v>6.9984202211690369E-2</v>
      </c>
      <c r="J44" s="72">
        <f>J29/$L$11</f>
        <v>0.23668545950749986</v>
      </c>
      <c r="K44" s="72">
        <f>K29/$L$11</f>
        <v>8.0617369016671107E-3</v>
      </c>
      <c r="L44" s="72">
        <f>L29/$L$11</f>
        <v>5.2578230658354742E-2</v>
      </c>
      <c r="M44" s="72">
        <f>M29/M$11</f>
        <v>8.2305232290503835E-2</v>
      </c>
      <c r="N44" s="72">
        <f>N29/N$11</f>
        <v>8.9648638625184171E-2</v>
      </c>
      <c r="O44" s="72">
        <f>O29/$L$11</f>
        <v>0.20998570627838573</v>
      </c>
      <c r="P44" s="72">
        <f>P29/$L$11</f>
        <v>7.6486940132815151E-2</v>
      </c>
      <c r="Q44" s="72">
        <f>Q29/$L$11</f>
        <v>6.2037661914706332E-2</v>
      </c>
      <c r="R44" s="72">
        <f t="shared" ref="R44:AD44" si="7">R29/$L$11</f>
        <v>2.3244491046522878E-2</v>
      </c>
      <c r="S44" s="72">
        <f t="shared" si="7"/>
        <v>4.8216613184341374E-2</v>
      </c>
      <c r="T44" s="72">
        <f t="shared" si="7"/>
        <v>0.1470057001320636</v>
      </c>
      <c r="U44" s="72">
        <f t="shared" si="7"/>
        <v>7.6015768017007254E-2</v>
      </c>
      <c r="V44" s="72">
        <f t="shared" si="7"/>
        <v>1.6491024053276366E-2</v>
      </c>
      <c r="W44" s="72">
        <f t="shared" si="7"/>
        <v>3.5966138173336076E-2</v>
      </c>
      <c r="X44" s="72">
        <f t="shared" si="7"/>
        <v>1.8532769888443917E-2</v>
      </c>
      <c r="Y44" s="72">
        <f t="shared" si="7"/>
        <v>0.14731981487593554</v>
      </c>
      <c r="Z44" s="72">
        <f t="shared" si="7"/>
        <v>2.0888630467483398E-2</v>
      </c>
      <c r="AA44" s="72">
        <f t="shared" si="7"/>
        <v>6.9105243651824775E-3</v>
      </c>
      <c r="AB44" s="72">
        <f t="shared" si="7"/>
        <v>3.8479056124311524E-2</v>
      </c>
      <c r="AC44" s="72">
        <f t="shared" si="7"/>
        <v>8.1041603918958149E-2</v>
      </c>
      <c r="AD44" s="72">
        <f t="shared" si="7"/>
        <v>0.34599739037493177</v>
      </c>
      <c r="AE44" s="72">
        <v>0.12021738451447658</v>
      </c>
      <c r="AF44" s="72">
        <v>9.8357560883518977E-2</v>
      </c>
      <c r="AG44" s="72">
        <v>8.9230769230769225E-2</v>
      </c>
      <c r="AH44" s="72">
        <v>8.9190677188474954E-2</v>
      </c>
      <c r="AI44" s="72">
        <v>0.11003861003861004</v>
      </c>
      <c r="AJ44" s="72">
        <v>0.20221965540475489</v>
      </c>
      <c r="AK44" s="72">
        <v>8.6523574144486637E-2</v>
      </c>
      <c r="AL44" s="72">
        <v>6.6307466770914786E-2</v>
      </c>
      <c r="AM44" s="72">
        <v>6.5475034000388579E-2</v>
      </c>
      <c r="AN44" s="72">
        <v>6.6615265998457976E-2</v>
      </c>
      <c r="AO44" s="72">
        <v>9.4760232241416345E-2</v>
      </c>
      <c r="AP44" s="72">
        <v>6.0229361813884268E-2</v>
      </c>
      <c r="AQ44" s="72">
        <v>8.7274588313213011E-2</v>
      </c>
      <c r="AR44" s="72">
        <v>5.8583611420096403E-2</v>
      </c>
      <c r="AS44" s="72">
        <v>4.1556976306882286E-2</v>
      </c>
      <c r="AT44" s="72">
        <v>5.1174649426333998E-2</v>
      </c>
      <c r="AU44" s="72">
        <v>4.6724080506256843E-2</v>
      </c>
      <c r="AV44" s="72">
        <v>6.7802108678021084E-2</v>
      </c>
      <c r="AW44" s="72">
        <v>4.1165962974991831E-2</v>
      </c>
      <c r="AX44" s="72">
        <v>4.0864907756397541E-2</v>
      </c>
      <c r="AY44" s="72">
        <v>3.2102202931782765E-2</v>
      </c>
    </row>
    <row r="45" spans="1:51" x14ac:dyDescent="0.25">
      <c r="A45" s="2" t="s">
        <v>88</v>
      </c>
      <c r="B45" s="76">
        <f>B30/B11</f>
        <v>9.8005296143747006E-2</v>
      </c>
      <c r="C45" s="76">
        <f>C30/$C$11</f>
        <v>6.7700810012696483E-2</v>
      </c>
      <c r="D45" s="76">
        <f>D30/$D$11</f>
        <v>7.9603582516156263E-2</v>
      </c>
      <c r="E45" s="71" t="s">
        <v>9</v>
      </c>
      <c r="F45" s="71" t="s">
        <v>9</v>
      </c>
      <c r="G45" s="76">
        <f>G30/$G$11</f>
        <v>4.0084388185654012E-2</v>
      </c>
      <c r="H45" s="76">
        <f>H30/$H$11</f>
        <v>6.3911022576361221E-2</v>
      </c>
      <c r="I45" s="76">
        <f>I30/I11</f>
        <v>8.1832543443917855E-2</v>
      </c>
      <c r="J45" s="71">
        <f>J30/J$11</f>
        <v>7.598013682656389E-2</v>
      </c>
      <c r="K45" s="71">
        <f>K30/K$11</f>
        <v>4.2076966096746958E-2</v>
      </c>
      <c r="L45" s="71">
        <f>L30/L$11</f>
        <v>6.9498376273289961E-2</v>
      </c>
      <c r="M45" s="76">
        <f>M30/M$11</f>
        <v>0.10123992776131401</v>
      </c>
      <c r="N45" s="76">
        <f>N30/N$11</f>
        <v>9.6364260858498751E-2</v>
      </c>
      <c r="O45" s="71">
        <f>O30/O$11</f>
        <v>6.5403065403065397E-2</v>
      </c>
      <c r="P45" s="71">
        <f>P30/P$11</f>
        <v>8.3186798322737732E-2</v>
      </c>
      <c r="Q45" s="71">
        <f>Q30/Q$11</f>
        <v>6.8587330168603702E-2</v>
      </c>
      <c r="R45" s="71">
        <f t="shared" ref="R45:AD45" si="8">R30/R$11</f>
        <v>5.125284738041002E-2</v>
      </c>
      <c r="S45" s="71">
        <f t="shared" si="8"/>
        <v>5.4730518938761887E-2</v>
      </c>
      <c r="T45" s="71">
        <f t="shared" si="8"/>
        <v>5.6561885059791109E-2</v>
      </c>
      <c r="U45" s="71">
        <f t="shared" si="8"/>
        <v>8.1770442610652666E-2</v>
      </c>
      <c r="V45" s="71">
        <f t="shared" si="8"/>
        <v>3.5992217898832682E-2</v>
      </c>
      <c r="W45" s="71">
        <f t="shared" si="8"/>
        <v>6.2240663900414939E-2</v>
      </c>
      <c r="X45" s="71">
        <f t="shared" si="8"/>
        <v>3.3588435374149662E-2</v>
      </c>
      <c r="Y45" s="71">
        <f t="shared" si="8"/>
        <v>5.7297072866929623E-2</v>
      </c>
      <c r="Z45" s="71">
        <f t="shared" si="8"/>
        <v>3.8820728804248306E-2</v>
      </c>
      <c r="AA45" s="71">
        <f t="shared" si="8"/>
        <v>3.9804639804639802E-2</v>
      </c>
      <c r="AB45" s="71">
        <f t="shared" si="8"/>
        <v>5.0416281221091583E-2</v>
      </c>
      <c r="AC45" s="71">
        <f t="shared" si="8"/>
        <v>9.4840386043058653E-2</v>
      </c>
      <c r="AD45" s="71">
        <f t="shared" si="8"/>
        <v>9.8923877569021781E-2</v>
      </c>
      <c r="AE45" s="71">
        <v>0.12380922634850225</v>
      </c>
      <c r="AF45" s="71">
        <v>0.10156692467434397</v>
      </c>
      <c r="AG45" s="71">
        <v>9.0678733031674202E-2</v>
      </c>
      <c r="AH45" s="71">
        <v>8.772251789319141E-2</v>
      </c>
      <c r="AI45" s="71">
        <v>8.2046332046332049E-2</v>
      </c>
      <c r="AJ45" s="71">
        <v>9.2327782590560403E-2</v>
      </c>
      <c r="AK45" s="71">
        <v>8.614334600760451E-2</v>
      </c>
      <c r="AL45" s="71">
        <v>8.3312939796716196E-2</v>
      </c>
      <c r="AM45" s="71">
        <v>6.3726442587915294E-2</v>
      </c>
      <c r="AN45" s="71">
        <v>6.5638653302492939E-2</v>
      </c>
      <c r="AO45" s="71">
        <v>9.3685040498888927E-2</v>
      </c>
      <c r="AP45" s="71">
        <v>5.9529020397443753E-2</v>
      </c>
      <c r="AQ45" s="71">
        <v>8.6371436312731323E-2</v>
      </c>
      <c r="AR45" s="71">
        <v>5.8954393770856504E-2</v>
      </c>
      <c r="AS45" s="71">
        <v>4.1933057540428732E-2</v>
      </c>
      <c r="AT45" s="71">
        <v>4.8442906574394463E-2</v>
      </c>
      <c r="AU45" s="71">
        <v>5.2671646762144933E-2</v>
      </c>
      <c r="AV45" s="71">
        <v>7.3154906731549063E-2</v>
      </c>
      <c r="AW45" s="71">
        <v>5.4360181877232815E-2</v>
      </c>
      <c r="AX45" s="71">
        <v>4.4832374528863322E-2</v>
      </c>
      <c r="AY45" s="71">
        <v>3.3535336991237355E-2</v>
      </c>
    </row>
    <row r="46" spans="1:51" x14ac:dyDescent="0.25">
      <c r="A46" s="1"/>
      <c r="B46" s="73"/>
      <c r="C46" s="39"/>
      <c r="D46" s="39"/>
      <c r="E46" s="73"/>
      <c r="F46" s="73"/>
      <c r="G46" s="73"/>
      <c r="H46" s="39"/>
      <c r="I46" s="39"/>
      <c r="J46" s="39"/>
      <c r="K46" s="39"/>
      <c r="L46" s="39"/>
      <c r="M46" s="25"/>
      <c r="N46" s="24"/>
      <c r="O46" s="23"/>
      <c r="P46" s="39"/>
      <c r="Q46" s="39"/>
      <c r="R46" s="39"/>
      <c r="S46" s="39"/>
    </row>
    <row r="47" spans="1:51" ht="14.25" customHeight="1" x14ac:dyDescent="0.25">
      <c r="A47" s="40" t="s">
        <v>89</v>
      </c>
      <c r="B47" s="62"/>
      <c r="C47" s="40"/>
      <c r="D47" s="40"/>
      <c r="E47" s="62"/>
      <c r="F47" s="62"/>
      <c r="G47" s="62"/>
      <c r="H47" s="40"/>
      <c r="I47" s="40"/>
      <c r="J47" s="40"/>
      <c r="K47" s="40"/>
      <c r="L47" s="40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1:51" x14ac:dyDescent="0.25">
      <c r="A48" s="40" t="s">
        <v>90</v>
      </c>
      <c r="B48" s="62"/>
      <c r="C48" s="40"/>
      <c r="D48" s="40"/>
      <c r="E48" s="62"/>
      <c r="F48" s="62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showGridLines="0" zoomScaleNormal="100" workbookViewId="0">
      <selection activeCell="H46" sqref="H46"/>
    </sheetView>
  </sheetViews>
  <sheetFormatPr defaultRowHeight="15" x14ac:dyDescent="0.25"/>
  <cols>
    <col min="1" max="1" width="57.28515625" bestFit="1" customWidth="1"/>
    <col min="2" max="2" width="11.140625" style="97" bestFit="1" customWidth="1"/>
    <col min="3" max="3" width="8.5703125" style="45" bestFit="1" customWidth="1"/>
    <col min="4" max="5" width="8" style="45" bestFit="1" customWidth="1"/>
    <col min="6" max="6" width="8" style="11" bestFit="1" customWidth="1"/>
    <col min="7" max="7" width="8.5703125" style="9" bestFit="1" customWidth="1"/>
    <col min="8" max="12" width="8.5703125" style="45" bestFit="1" customWidth="1"/>
    <col min="13" max="13" width="8" bestFit="1" customWidth="1"/>
    <col min="14" max="14" width="8" style="26" bestFit="1" customWidth="1"/>
    <col min="15" max="38" width="8" bestFit="1" customWidth="1"/>
  </cols>
  <sheetData>
    <row r="1" spans="1:38" x14ac:dyDescent="0.25">
      <c r="A1" s="38" t="s">
        <v>0</v>
      </c>
      <c r="B1" s="88" t="s">
        <v>8</v>
      </c>
      <c r="C1" s="59" t="s">
        <v>8</v>
      </c>
      <c r="D1" s="59" t="s">
        <v>8</v>
      </c>
      <c r="E1" s="59" t="s">
        <v>8</v>
      </c>
      <c r="F1" s="59" t="s">
        <v>8</v>
      </c>
      <c r="G1" s="59" t="s">
        <v>8</v>
      </c>
      <c r="H1" s="59" t="s">
        <v>8</v>
      </c>
      <c r="I1" s="59" t="s">
        <v>8</v>
      </c>
      <c r="J1" s="59" t="s">
        <v>8</v>
      </c>
      <c r="L1" s="4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x14ac:dyDescent="0.25">
      <c r="A2" s="27" t="s">
        <v>91</v>
      </c>
      <c r="B2" s="89" t="s">
        <v>171</v>
      </c>
      <c r="C2" s="27" t="s">
        <v>11</v>
      </c>
      <c r="D2" s="51" t="s">
        <v>12</v>
      </c>
      <c r="E2" s="51" t="s">
        <v>13</v>
      </c>
      <c r="F2" s="51" t="s">
        <v>14</v>
      </c>
      <c r="G2" s="28" t="s">
        <v>15</v>
      </c>
      <c r="H2" s="51" t="s">
        <v>16</v>
      </c>
      <c r="I2" s="51" t="s">
        <v>17</v>
      </c>
      <c r="J2" s="51" t="s">
        <v>18</v>
      </c>
      <c r="K2" s="51" t="s">
        <v>19</v>
      </c>
      <c r="L2" s="51" t="s">
        <v>20</v>
      </c>
      <c r="M2" s="28" t="s">
        <v>21</v>
      </c>
      <c r="N2" s="28" t="s">
        <v>22</v>
      </c>
      <c r="O2" s="28" t="s">
        <v>23</v>
      </c>
      <c r="P2" s="28" t="s">
        <v>24</v>
      </c>
      <c r="Q2" s="28" t="s">
        <v>25</v>
      </c>
      <c r="R2" s="28" t="s">
        <v>26</v>
      </c>
      <c r="S2" s="28" t="s">
        <v>27</v>
      </c>
      <c r="T2" s="28" t="s">
        <v>28</v>
      </c>
      <c r="U2" s="28" t="s">
        <v>29</v>
      </c>
      <c r="V2" s="28" t="s">
        <v>30</v>
      </c>
      <c r="W2" s="28" t="s">
        <v>31</v>
      </c>
      <c r="X2" s="28" t="s">
        <v>32</v>
      </c>
      <c r="Y2" s="28" t="s">
        <v>33</v>
      </c>
      <c r="Z2" s="28" t="s">
        <v>34</v>
      </c>
      <c r="AA2" s="28" t="s">
        <v>35</v>
      </c>
      <c r="AB2" s="28" t="s">
        <v>36</v>
      </c>
      <c r="AC2" s="28" t="s">
        <v>37</v>
      </c>
      <c r="AD2" s="28" t="s">
        <v>38</v>
      </c>
      <c r="AE2" s="28" t="s">
        <v>40</v>
      </c>
      <c r="AF2" s="28" t="s">
        <v>41</v>
      </c>
      <c r="AG2" s="28" t="s">
        <v>42</v>
      </c>
      <c r="AH2" s="28" t="s">
        <v>43</v>
      </c>
      <c r="AI2" s="28" t="s">
        <v>44</v>
      </c>
      <c r="AJ2" s="28" t="s">
        <v>45</v>
      </c>
      <c r="AK2" s="28" t="s">
        <v>46</v>
      </c>
      <c r="AL2" s="28" t="s">
        <v>47</v>
      </c>
    </row>
    <row r="3" spans="1:38" x14ac:dyDescent="0.25">
      <c r="A3" s="2" t="s">
        <v>92</v>
      </c>
      <c r="B3" s="29">
        <v>11981</v>
      </c>
      <c r="C3" s="29">
        <v>12452</v>
      </c>
      <c r="D3" s="29">
        <v>10770</v>
      </c>
      <c r="E3" s="29">
        <v>10598</v>
      </c>
      <c r="F3" s="90">
        <v>11174</v>
      </c>
      <c r="G3" s="43">
        <v>13552</v>
      </c>
      <c r="H3" s="43">
        <v>10747</v>
      </c>
      <c r="I3" s="43">
        <v>10774</v>
      </c>
      <c r="J3" s="43">
        <v>11402</v>
      </c>
      <c r="K3" s="29">
        <v>12204</v>
      </c>
      <c r="L3" s="29">
        <v>9215</v>
      </c>
      <c r="M3" s="30">
        <v>9037</v>
      </c>
      <c r="N3" s="31">
        <v>9734</v>
      </c>
      <c r="O3" s="30">
        <v>10708</v>
      </c>
      <c r="P3" s="30">
        <v>8469</v>
      </c>
      <c r="Q3" s="30">
        <v>8403</v>
      </c>
      <c r="R3" s="30">
        <v>9458</v>
      </c>
      <c r="S3" s="30">
        <v>10671</v>
      </c>
      <c r="T3" s="30">
        <v>7949</v>
      </c>
      <c r="U3" s="30">
        <v>8714</v>
      </c>
      <c r="V3" s="30">
        <v>9510</v>
      </c>
      <c r="W3" s="30">
        <v>10717</v>
      </c>
      <c r="X3" s="30">
        <v>9445</v>
      </c>
      <c r="Y3" s="30">
        <v>8533</v>
      </c>
      <c r="Z3" s="30">
        <v>8845</v>
      </c>
      <c r="AA3" s="30">
        <v>8984</v>
      </c>
      <c r="AB3" s="30">
        <v>8734</v>
      </c>
      <c r="AC3" s="30">
        <v>8542</v>
      </c>
      <c r="AD3" s="30">
        <v>8317</v>
      </c>
      <c r="AE3" s="30">
        <v>8513</v>
      </c>
      <c r="AF3" s="30">
        <v>8225</v>
      </c>
      <c r="AG3" s="30">
        <v>8026</v>
      </c>
      <c r="AH3" s="30">
        <v>7569</v>
      </c>
      <c r="AI3" s="30">
        <v>8402</v>
      </c>
      <c r="AJ3" s="30">
        <v>8389</v>
      </c>
      <c r="AK3" s="30">
        <v>8616</v>
      </c>
      <c r="AL3" s="30">
        <v>7853</v>
      </c>
    </row>
    <row r="4" spans="1:38" x14ac:dyDescent="0.25">
      <c r="A4" s="4" t="s">
        <v>93</v>
      </c>
      <c r="B4" s="32">
        <v>2129</v>
      </c>
      <c r="C4" s="32">
        <v>1364</v>
      </c>
      <c r="D4" s="32">
        <v>1405</v>
      </c>
      <c r="E4" s="32">
        <v>238</v>
      </c>
      <c r="F4" s="91">
        <v>1296</v>
      </c>
      <c r="G4" s="36">
        <v>3711</v>
      </c>
      <c r="H4" s="36">
        <v>429</v>
      </c>
      <c r="I4" s="36">
        <v>945</v>
      </c>
      <c r="J4" s="36">
        <v>604</v>
      </c>
      <c r="K4" s="32">
        <v>3559</v>
      </c>
      <c r="L4" s="32">
        <v>539</v>
      </c>
      <c r="M4" s="33">
        <v>750</v>
      </c>
      <c r="N4" s="34">
        <v>526</v>
      </c>
      <c r="O4" s="33">
        <v>4030</v>
      </c>
      <c r="P4" s="33">
        <v>1401</v>
      </c>
      <c r="Q4" s="33">
        <v>1663</v>
      </c>
      <c r="R4" s="33">
        <v>1207</v>
      </c>
      <c r="S4" s="33">
        <v>5580</v>
      </c>
      <c r="T4" s="33">
        <v>1441</v>
      </c>
      <c r="U4" s="33">
        <v>2973</v>
      </c>
      <c r="V4" s="33">
        <v>1552</v>
      </c>
      <c r="W4" s="33">
        <v>4448</v>
      </c>
      <c r="X4" s="33">
        <v>3528</v>
      </c>
      <c r="Y4" s="33">
        <v>2961</v>
      </c>
      <c r="Z4" s="33">
        <v>2830</v>
      </c>
      <c r="AA4" s="33">
        <v>3533</v>
      </c>
      <c r="AB4" s="33">
        <v>2311</v>
      </c>
      <c r="AC4" s="33">
        <v>2353</v>
      </c>
      <c r="AD4" s="33">
        <v>2449</v>
      </c>
      <c r="AE4" s="33">
        <v>2581</v>
      </c>
      <c r="AF4" s="33">
        <v>1252</v>
      </c>
      <c r="AG4" s="33">
        <v>1252</v>
      </c>
      <c r="AH4" s="33">
        <v>914</v>
      </c>
      <c r="AI4" s="33">
        <v>1426</v>
      </c>
      <c r="AJ4" s="33">
        <v>1112</v>
      </c>
      <c r="AK4" s="33">
        <v>1387</v>
      </c>
      <c r="AL4" s="33">
        <v>1147</v>
      </c>
    </row>
    <row r="5" spans="1:38" x14ac:dyDescent="0.25">
      <c r="A5" s="10" t="s">
        <v>94</v>
      </c>
      <c r="B5" s="32">
        <v>2961</v>
      </c>
      <c r="C5" s="32">
        <v>5112</v>
      </c>
      <c r="D5" s="32">
        <v>3434</v>
      </c>
      <c r="E5" s="32">
        <v>3775</v>
      </c>
      <c r="F5" s="91">
        <v>3913</v>
      </c>
      <c r="G5" s="36">
        <v>3768</v>
      </c>
      <c r="H5" s="36">
        <v>3798</v>
      </c>
      <c r="I5" s="36">
        <v>3545</v>
      </c>
      <c r="J5" s="36">
        <v>4750</v>
      </c>
      <c r="K5" s="32">
        <v>3785</v>
      </c>
      <c r="L5" s="32">
        <v>3834</v>
      </c>
      <c r="M5" s="33">
        <v>3751</v>
      </c>
      <c r="N5" s="34">
        <v>4756</v>
      </c>
      <c r="O5" s="33">
        <v>2782</v>
      </c>
      <c r="P5" s="33">
        <v>3066</v>
      </c>
      <c r="Q5" s="33">
        <v>2649</v>
      </c>
      <c r="R5" s="33">
        <v>4354</v>
      </c>
      <c r="S5" s="33">
        <v>1915</v>
      </c>
      <c r="T5" s="33">
        <v>2793</v>
      </c>
      <c r="U5" s="33">
        <v>1982</v>
      </c>
      <c r="V5" s="33">
        <v>3731</v>
      </c>
      <c r="W5" s="33">
        <v>2338</v>
      </c>
      <c r="X5" s="33">
        <v>2236</v>
      </c>
      <c r="Y5" s="33">
        <v>2148</v>
      </c>
      <c r="Z5" s="33">
        <v>2107</v>
      </c>
      <c r="AA5" s="33">
        <v>2136</v>
      </c>
      <c r="AB5" s="33">
        <v>2160</v>
      </c>
      <c r="AC5" s="33">
        <v>2178</v>
      </c>
      <c r="AD5" s="33">
        <v>2138</v>
      </c>
      <c r="AE5" s="33">
        <v>2223</v>
      </c>
      <c r="AF5" s="33">
        <v>2063</v>
      </c>
      <c r="AG5" s="33">
        <v>2000</v>
      </c>
      <c r="AH5" s="33">
        <v>1975</v>
      </c>
      <c r="AI5" s="33">
        <v>2067</v>
      </c>
      <c r="AJ5" s="33">
        <v>1867</v>
      </c>
      <c r="AK5" s="33">
        <v>1802</v>
      </c>
      <c r="AL5" s="33">
        <v>1753</v>
      </c>
    </row>
    <row r="6" spans="1:38" x14ac:dyDescent="0.25">
      <c r="A6" s="7" t="s">
        <v>95</v>
      </c>
      <c r="B6" s="32">
        <v>707</v>
      </c>
      <c r="C6" s="32">
        <v>2922</v>
      </c>
      <c r="D6" s="32">
        <v>1387</v>
      </c>
      <c r="E6" s="32">
        <v>1726</v>
      </c>
      <c r="F6" s="91">
        <v>1799</v>
      </c>
      <c r="G6" s="36">
        <v>1627</v>
      </c>
      <c r="H6" s="36">
        <v>1696</v>
      </c>
      <c r="I6" s="36">
        <v>1466</v>
      </c>
      <c r="J6" s="36">
        <v>2598</v>
      </c>
      <c r="K6" s="32">
        <v>1543</v>
      </c>
      <c r="L6" s="32">
        <v>1922</v>
      </c>
      <c r="M6" s="33">
        <v>1662</v>
      </c>
      <c r="N6" s="34">
        <v>2771</v>
      </c>
      <c r="O6" s="33">
        <v>663</v>
      </c>
      <c r="P6" s="33">
        <v>1307</v>
      </c>
      <c r="Q6" s="33">
        <v>882</v>
      </c>
      <c r="R6" s="33">
        <v>2544</v>
      </c>
      <c r="S6" s="33">
        <v>46</v>
      </c>
      <c r="T6" s="33">
        <v>990</v>
      </c>
      <c r="U6" s="33">
        <v>18</v>
      </c>
      <c r="V6" s="33">
        <v>1579</v>
      </c>
      <c r="W6" s="33">
        <v>29</v>
      </c>
      <c r="X6" s="33">
        <v>42</v>
      </c>
      <c r="Y6" s="33">
        <v>65</v>
      </c>
      <c r="Z6" s="33">
        <v>43</v>
      </c>
      <c r="AA6" s="33">
        <v>71</v>
      </c>
      <c r="AB6" s="33">
        <v>127</v>
      </c>
      <c r="AC6" s="33">
        <v>151</v>
      </c>
      <c r="AD6" s="33">
        <v>209</v>
      </c>
      <c r="AE6" s="33">
        <v>184</v>
      </c>
      <c r="AF6" s="33">
        <v>269</v>
      </c>
      <c r="AG6" s="33">
        <v>208</v>
      </c>
      <c r="AH6" s="33">
        <v>166</v>
      </c>
      <c r="AI6" s="33">
        <v>227</v>
      </c>
      <c r="AJ6" s="33">
        <v>193</v>
      </c>
      <c r="AK6" s="33">
        <v>91</v>
      </c>
      <c r="AL6" s="33">
        <v>215</v>
      </c>
    </row>
    <row r="7" spans="1:38" x14ac:dyDescent="0.25">
      <c r="A7" s="7" t="s">
        <v>96</v>
      </c>
      <c r="B7" s="32">
        <v>2253</v>
      </c>
      <c r="C7" s="32">
        <v>2196</v>
      </c>
      <c r="D7" s="32">
        <v>2092</v>
      </c>
      <c r="E7" s="32">
        <v>2077</v>
      </c>
      <c r="F7" s="91">
        <v>2070</v>
      </c>
      <c r="G7" s="36">
        <v>2073</v>
      </c>
      <c r="H7" s="36">
        <v>2077</v>
      </c>
      <c r="I7" s="36">
        <v>2202</v>
      </c>
      <c r="J7" s="36">
        <v>2244</v>
      </c>
      <c r="K7" s="32">
        <v>2222</v>
      </c>
      <c r="L7" s="32">
        <v>1995</v>
      </c>
      <c r="M7" s="33">
        <v>2005</v>
      </c>
      <c r="N7" s="34">
        <v>2010</v>
      </c>
      <c r="O7" s="33">
        <v>1966</v>
      </c>
      <c r="P7" s="33">
        <v>1813</v>
      </c>
      <c r="Q7" s="33">
        <v>1806</v>
      </c>
      <c r="R7" s="33">
        <v>1815</v>
      </c>
      <c r="S7" s="33">
        <v>1876</v>
      </c>
      <c r="T7" s="33">
        <v>1834</v>
      </c>
      <c r="U7" s="33">
        <v>1987</v>
      </c>
      <c r="V7" s="33">
        <v>2152</v>
      </c>
      <c r="W7" s="33">
        <v>2265</v>
      </c>
      <c r="X7" s="33">
        <v>2206</v>
      </c>
      <c r="Y7" s="33">
        <v>2259</v>
      </c>
      <c r="Z7" s="33">
        <v>2240</v>
      </c>
      <c r="AA7" s="33">
        <v>2249</v>
      </c>
      <c r="AB7" s="33">
        <v>2149</v>
      </c>
      <c r="AC7" s="33">
        <v>2127</v>
      </c>
      <c r="AD7" s="33">
        <v>2078</v>
      </c>
      <c r="AE7" s="33">
        <v>2078</v>
      </c>
      <c r="AF7" s="33">
        <v>1947</v>
      </c>
      <c r="AG7" s="33">
        <v>1961</v>
      </c>
      <c r="AH7" s="33">
        <v>1988</v>
      </c>
      <c r="AI7" s="33">
        <v>1985</v>
      </c>
      <c r="AJ7" s="33">
        <v>1818</v>
      </c>
      <c r="AK7" s="33">
        <v>1835</v>
      </c>
      <c r="AL7" s="33">
        <v>1685</v>
      </c>
    </row>
    <row r="8" spans="1:38" x14ac:dyDescent="0.25">
      <c r="A8" s="7" t="s">
        <v>97</v>
      </c>
      <c r="B8" s="32">
        <v>243</v>
      </c>
      <c r="C8" s="32">
        <v>228</v>
      </c>
      <c r="D8" s="32">
        <v>233</v>
      </c>
      <c r="E8" s="32">
        <v>274</v>
      </c>
      <c r="F8" s="91">
        <v>302</v>
      </c>
      <c r="G8" s="36">
        <v>307</v>
      </c>
      <c r="H8" s="36">
        <v>256</v>
      </c>
      <c r="I8" s="36">
        <v>265</v>
      </c>
      <c r="J8" s="36">
        <v>278</v>
      </c>
      <c r="K8" s="32">
        <v>321</v>
      </c>
      <c r="L8" s="32">
        <v>239</v>
      </c>
      <c r="M8" s="33">
        <v>259</v>
      </c>
      <c r="N8" s="34">
        <v>280</v>
      </c>
      <c r="O8" s="33">
        <v>282</v>
      </c>
      <c r="P8" s="33">
        <v>212</v>
      </c>
      <c r="Q8" s="33">
        <v>209</v>
      </c>
      <c r="R8" s="33">
        <v>228</v>
      </c>
      <c r="S8" s="33">
        <v>233</v>
      </c>
      <c r="T8" s="33">
        <v>192</v>
      </c>
      <c r="U8" s="33">
        <v>187</v>
      </c>
      <c r="V8" s="33">
        <v>210</v>
      </c>
      <c r="W8" s="33">
        <v>268</v>
      </c>
      <c r="X8" s="33">
        <v>202</v>
      </c>
      <c r="Y8" s="33">
        <v>34</v>
      </c>
      <c r="Z8" s="33">
        <v>26</v>
      </c>
      <c r="AA8" s="33">
        <v>20</v>
      </c>
      <c r="AB8" s="33">
        <v>117</v>
      </c>
      <c r="AC8" s="33">
        <v>112</v>
      </c>
      <c r="AD8" s="33">
        <v>47</v>
      </c>
      <c r="AE8" s="33">
        <v>150</v>
      </c>
      <c r="AF8" s="33">
        <v>44</v>
      </c>
      <c r="AG8" s="33">
        <v>36</v>
      </c>
      <c r="AH8" s="33">
        <v>15</v>
      </c>
      <c r="AI8" s="33">
        <v>65</v>
      </c>
      <c r="AJ8" s="33">
        <v>55</v>
      </c>
      <c r="AK8" s="33">
        <v>64</v>
      </c>
      <c r="AL8" s="33">
        <v>43</v>
      </c>
    </row>
    <row r="9" spans="1:38" s="9" customFormat="1" x14ac:dyDescent="0.25">
      <c r="A9" s="7" t="s">
        <v>98</v>
      </c>
      <c r="B9" s="32">
        <v>196</v>
      </c>
      <c r="C9" s="32">
        <v>206</v>
      </c>
      <c r="D9" s="32">
        <v>187</v>
      </c>
      <c r="E9" s="32">
        <v>159</v>
      </c>
      <c r="F9" s="91">
        <v>179</v>
      </c>
      <c r="G9" s="36">
        <v>223</v>
      </c>
      <c r="H9" s="36">
        <v>279</v>
      </c>
      <c r="I9" s="36">
        <v>216</v>
      </c>
      <c r="J9" s="36">
        <v>264</v>
      </c>
      <c r="K9" s="32">
        <v>308</v>
      </c>
      <c r="L9" s="32">
        <v>217</v>
      </c>
      <c r="M9" s="33">
        <v>217</v>
      </c>
      <c r="N9" s="34">
        <v>217</v>
      </c>
      <c r="O9" s="33">
        <v>213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</row>
    <row r="10" spans="1:38" x14ac:dyDescent="0.25">
      <c r="A10" s="7" t="s">
        <v>99</v>
      </c>
      <c r="B10" s="32">
        <v>-438</v>
      </c>
      <c r="C10" s="32">
        <v>-440</v>
      </c>
      <c r="D10" s="32">
        <v>-465</v>
      </c>
      <c r="E10" s="32">
        <v>-461</v>
      </c>
      <c r="F10" s="32">
        <v>-437</v>
      </c>
      <c r="G10" s="36">
        <v>-462</v>
      </c>
      <c r="H10" s="36">
        <v>-510</v>
      </c>
      <c r="I10" s="36">
        <v>-604</v>
      </c>
      <c r="J10" s="36">
        <v>-634</v>
      </c>
      <c r="K10" s="32">
        <v>-609</v>
      </c>
      <c r="L10" s="32">
        <v>-539</v>
      </c>
      <c r="M10" s="33">
        <v>392</v>
      </c>
      <c r="N10" s="34">
        <v>522</v>
      </c>
      <c r="O10" s="33">
        <v>342</v>
      </c>
      <c r="P10" s="33">
        <v>266</v>
      </c>
      <c r="Q10" s="33">
        <v>248</v>
      </c>
      <c r="R10" s="33">
        <v>233</v>
      </c>
      <c r="S10" s="33">
        <v>240</v>
      </c>
      <c r="T10" s="33">
        <v>223</v>
      </c>
      <c r="U10" s="33">
        <v>210</v>
      </c>
      <c r="V10" s="33">
        <v>210</v>
      </c>
      <c r="W10" s="33">
        <v>224</v>
      </c>
      <c r="X10" s="33">
        <v>214</v>
      </c>
      <c r="Y10" s="33">
        <v>210</v>
      </c>
      <c r="Z10" s="33">
        <v>202</v>
      </c>
      <c r="AA10" s="33">
        <v>204</v>
      </c>
      <c r="AB10" s="33">
        <v>233</v>
      </c>
      <c r="AC10" s="33">
        <v>213</v>
      </c>
      <c r="AD10" s="33">
        <v>197</v>
      </c>
      <c r="AE10" s="33">
        <v>189</v>
      </c>
      <c r="AF10" s="33">
        <v>198</v>
      </c>
      <c r="AG10" s="33">
        <v>204</v>
      </c>
      <c r="AH10" s="33">
        <v>195</v>
      </c>
      <c r="AI10" s="33">
        <v>211</v>
      </c>
      <c r="AJ10" s="33">
        <v>199</v>
      </c>
      <c r="AK10" s="33">
        <v>187</v>
      </c>
      <c r="AL10" s="33">
        <v>191</v>
      </c>
    </row>
    <row r="11" spans="1:38" x14ac:dyDescent="0.25">
      <c r="A11" s="4" t="s">
        <v>100</v>
      </c>
      <c r="B11" s="11">
        <v>5273</v>
      </c>
      <c r="C11" s="11">
        <v>4565</v>
      </c>
      <c r="D11" s="11">
        <v>4477</v>
      </c>
      <c r="E11" s="11">
        <v>4966</v>
      </c>
      <c r="F11" s="91">
        <v>4703</v>
      </c>
      <c r="G11" s="36">
        <v>4781</v>
      </c>
      <c r="H11" s="36">
        <v>5557</v>
      </c>
      <c r="I11" s="36">
        <v>5400</v>
      </c>
      <c r="J11" s="36">
        <v>5376</v>
      </c>
      <c r="K11" s="32">
        <v>4379</v>
      </c>
      <c r="L11" s="32">
        <v>4161</v>
      </c>
      <c r="M11" s="33">
        <v>3782</v>
      </c>
      <c r="N11" s="34">
        <v>3618</v>
      </c>
      <c r="O11" s="33">
        <v>3054</v>
      </c>
      <c r="P11" s="33">
        <v>2900</v>
      </c>
      <c r="Q11" s="33">
        <v>2957</v>
      </c>
      <c r="R11" s="33">
        <v>3040</v>
      </c>
      <c r="S11" s="33">
        <v>2578</v>
      </c>
      <c r="T11" s="33">
        <v>2678</v>
      </c>
      <c r="U11" s="33">
        <v>2779</v>
      </c>
      <c r="V11" s="33">
        <v>3171</v>
      </c>
      <c r="W11" s="33">
        <v>2984</v>
      </c>
      <c r="X11" s="33">
        <v>2798</v>
      </c>
      <c r="Y11" s="33">
        <v>2449</v>
      </c>
      <c r="Z11" s="33">
        <v>2826</v>
      </c>
      <c r="AA11" s="33">
        <v>2336</v>
      </c>
      <c r="AB11" s="33">
        <v>3093</v>
      </c>
      <c r="AC11" s="33">
        <v>2904</v>
      </c>
      <c r="AD11" s="33">
        <v>2635</v>
      </c>
      <c r="AE11" s="33">
        <v>2697</v>
      </c>
      <c r="AF11" s="33">
        <v>2389</v>
      </c>
      <c r="AG11" s="33">
        <v>2336</v>
      </c>
      <c r="AH11" s="33">
        <v>2346</v>
      </c>
      <c r="AI11" s="33">
        <v>2688</v>
      </c>
      <c r="AJ11" s="33">
        <v>2529</v>
      </c>
      <c r="AK11" s="33">
        <v>2494</v>
      </c>
      <c r="AL11" s="33">
        <v>2221</v>
      </c>
    </row>
    <row r="12" spans="1:38" x14ac:dyDescent="0.25">
      <c r="A12" s="49" t="s">
        <v>101</v>
      </c>
      <c r="B12" s="53">
        <v>1099</v>
      </c>
      <c r="C12" s="53">
        <v>1050</v>
      </c>
      <c r="D12" s="53">
        <v>1104</v>
      </c>
      <c r="E12" s="53">
        <v>1229</v>
      </c>
      <c r="F12" s="92">
        <v>934</v>
      </c>
      <c r="G12" s="36">
        <v>1060</v>
      </c>
      <c r="H12" s="36">
        <v>681</v>
      </c>
      <c r="I12" s="36">
        <v>570</v>
      </c>
      <c r="J12" s="36">
        <v>371</v>
      </c>
      <c r="K12" s="36">
        <v>219</v>
      </c>
      <c r="L12" s="36">
        <v>441</v>
      </c>
      <c r="M12" s="34">
        <v>519</v>
      </c>
      <c r="N12" s="34">
        <v>622</v>
      </c>
      <c r="O12" s="34">
        <v>581</v>
      </c>
      <c r="P12" s="34">
        <v>654</v>
      </c>
      <c r="Q12" s="34">
        <v>660</v>
      </c>
      <c r="R12" s="34">
        <v>398</v>
      </c>
      <c r="S12" s="34">
        <v>296</v>
      </c>
      <c r="T12" s="34">
        <v>648</v>
      </c>
      <c r="U12" s="34">
        <v>552</v>
      </c>
      <c r="V12" s="34">
        <v>475</v>
      </c>
      <c r="W12" s="34">
        <v>486</v>
      </c>
      <c r="X12" s="34">
        <v>455</v>
      </c>
      <c r="Y12" s="34">
        <v>501</v>
      </c>
      <c r="Z12" s="34">
        <v>580</v>
      </c>
      <c r="AA12" s="34">
        <v>579</v>
      </c>
      <c r="AB12" s="34">
        <v>703</v>
      </c>
      <c r="AC12" s="34">
        <v>641</v>
      </c>
      <c r="AD12" s="34">
        <v>596</v>
      </c>
      <c r="AE12" s="34">
        <v>615</v>
      </c>
      <c r="AF12" s="34">
        <v>588</v>
      </c>
      <c r="AG12" s="34">
        <v>620</v>
      </c>
      <c r="AH12" s="34">
        <v>587</v>
      </c>
      <c r="AI12" s="34">
        <v>449</v>
      </c>
      <c r="AJ12" s="34">
        <v>903</v>
      </c>
      <c r="AK12" s="34">
        <v>908</v>
      </c>
      <c r="AL12" s="34">
        <v>663</v>
      </c>
    </row>
    <row r="13" spans="1:38" s="9" customFormat="1" x14ac:dyDescent="0.25">
      <c r="A13" s="49" t="s">
        <v>102</v>
      </c>
      <c r="B13" s="53">
        <v>0</v>
      </c>
      <c r="C13" s="53">
        <v>2</v>
      </c>
      <c r="D13" s="53">
        <v>7</v>
      </c>
      <c r="E13" s="53">
        <v>0</v>
      </c>
      <c r="F13" s="53">
        <v>0</v>
      </c>
      <c r="G13" s="36">
        <v>0</v>
      </c>
      <c r="H13" s="36">
        <v>10</v>
      </c>
      <c r="I13" s="36">
        <v>0</v>
      </c>
      <c r="J13" s="36">
        <v>0</v>
      </c>
      <c r="K13" s="36">
        <v>17</v>
      </c>
      <c r="L13" s="36">
        <v>4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5">
      <c r="A14" s="49" t="s">
        <v>103</v>
      </c>
      <c r="B14" s="53">
        <v>130</v>
      </c>
      <c r="C14" s="53">
        <v>139</v>
      </c>
      <c r="D14" s="53">
        <v>89</v>
      </c>
      <c r="E14" s="53">
        <v>103</v>
      </c>
      <c r="F14" s="92">
        <v>147</v>
      </c>
      <c r="G14" s="36">
        <v>132</v>
      </c>
      <c r="H14" s="36">
        <v>145</v>
      </c>
      <c r="I14" s="36">
        <v>133</v>
      </c>
      <c r="J14" s="36">
        <v>116</v>
      </c>
      <c r="K14" s="36">
        <v>124</v>
      </c>
      <c r="L14" s="36">
        <v>85</v>
      </c>
      <c r="M14" s="34">
        <v>78</v>
      </c>
      <c r="N14" s="34">
        <v>59</v>
      </c>
      <c r="O14" s="34">
        <v>132</v>
      </c>
      <c r="P14" s="34">
        <v>261</v>
      </c>
      <c r="Q14" s="34">
        <v>200</v>
      </c>
      <c r="R14" s="34">
        <v>165</v>
      </c>
      <c r="S14" s="34">
        <v>179</v>
      </c>
      <c r="T14" s="34">
        <v>207</v>
      </c>
      <c r="U14" s="34">
        <v>250</v>
      </c>
      <c r="V14" s="34">
        <v>385</v>
      </c>
      <c r="W14" s="34">
        <v>330</v>
      </c>
      <c r="X14" s="34">
        <v>234</v>
      </c>
      <c r="Y14" s="34">
        <v>267</v>
      </c>
      <c r="Z14" s="34">
        <v>235</v>
      </c>
      <c r="AA14" s="34">
        <v>231</v>
      </c>
      <c r="AB14" s="34">
        <v>220</v>
      </c>
      <c r="AC14" s="34">
        <v>196</v>
      </c>
      <c r="AD14" s="34">
        <v>197</v>
      </c>
      <c r="AE14" s="34">
        <v>186</v>
      </c>
      <c r="AF14" s="34">
        <v>338</v>
      </c>
      <c r="AG14" s="34">
        <v>279</v>
      </c>
      <c r="AH14" s="34">
        <v>265</v>
      </c>
      <c r="AI14" s="34">
        <v>183</v>
      </c>
      <c r="AJ14" s="34">
        <v>264</v>
      </c>
      <c r="AK14" s="34">
        <v>479</v>
      </c>
      <c r="AL14" s="34">
        <v>581</v>
      </c>
    </row>
    <row r="15" spans="1:38" x14ac:dyDescent="0.25">
      <c r="A15" s="49" t="s">
        <v>104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4</v>
      </c>
      <c r="S15" s="34">
        <v>7</v>
      </c>
      <c r="T15" s="34">
        <v>7</v>
      </c>
      <c r="U15" s="34">
        <v>14</v>
      </c>
      <c r="V15" s="34">
        <v>13</v>
      </c>
      <c r="W15" s="34">
        <v>14</v>
      </c>
      <c r="X15" s="34">
        <v>13</v>
      </c>
      <c r="Y15" s="34">
        <v>17</v>
      </c>
      <c r="Z15" s="34">
        <v>17</v>
      </c>
      <c r="AA15" s="34">
        <v>15</v>
      </c>
      <c r="AB15" s="34">
        <v>26</v>
      </c>
      <c r="AC15" s="34">
        <v>26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</row>
    <row r="16" spans="1:38" x14ac:dyDescent="0.25">
      <c r="A16" s="49" t="s">
        <v>105</v>
      </c>
      <c r="B16" s="53">
        <v>138</v>
      </c>
      <c r="C16" s="53">
        <v>0</v>
      </c>
      <c r="D16" s="53">
        <v>110</v>
      </c>
      <c r="E16" s="53">
        <v>160</v>
      </c>
      <c r="F16" s="92">
        <v>105</v>
      </c>
      <c r="G16" s="36">
        <v>33</v>
      </c>
      <c r="H16" s="36">
        <v>57</v>
      </c>
      <c r="I16" s="36">
        <v>51</v>
      </c>
      <c r="J16" s="36">
        <v>82</v>
      </c>
      <c r="K16" s="36">
        <v>32</v>
      </c>
      <c r="L16" s="36">
        <v>151</v>
      </c>
      <c r="M16" s="34">
        <v>157</v>
      </c>
      <c r="N16" s="34">
        <v>153</v>
      </c>
      <c r="O16" s="34">
        <v>129</v>
      </c>
      <c r="P16" s="34">
        <v>187</v>
      </c>
      <c r="Q16" s="34">
        <v>274</v>
      </c>
      <c r="R16" s="34">
        <v>290</v>
      </c>
      <c r="S16" s="34">
        <v>116</v>
      </c>
      <c r="T16" s="34">
        <v>175</v>
      </c>
      <c r="U16" s="34">
        <v>164</v>
      </c>
      <c r="V16" s="34">
        <v>183</v>
      </c>
      <c r="W16" s="34">
        <v>117</v>
      </c>
      <c r="X16" s="34">
        <v>182</v>
      </c>
      <c r="Y16" s="34">
        <v>188</v>
      </c>
      <c r="Z16" s="34">
        <v>250</v>
      </c>
      <c r="AA16" s="34">
        <v>154</v>
      </c>
      <c r="AB16" s="34">
        <v>221</v>
      </c>
      <c r="AC16" s="34">
        <v>244</v>
      </c>
      <c r="AD16" s="34">
        <v>302</v>
      </c>
      <c r="AE16" s="34">
        <v>210</v>
      </c>
      <c r="AF16" s="34">
        <v>209</v>
      </c>
      <c r="AG16" s="34">
        <v>213</v>
      </c>
      <c r="AH16" s="34">
        <v>204</v>
      </c>
      <c r="AI16" s="34">
        <v>213</v>
      </c>
      <c r="AJ16" s="34">
        <v>303</v>
      </c>
      <c r="AK16" s="34">
        <v>296</v>
      </c>
      <c r="AL16" s="34">
        <v>320</v>
      </c>
    </row>
    <row r="17" spans="1:38" s="9" customFormat="1" x14ac:dyDescent="0.25">
      <c r="A17" s="49" t="s">
        <v>106</v>
      </c>
      <c r="B17" s="53">
        <v>251</v>
      </c>
      <c r="C17" s="53">
        <v>166</v>
      </c>
      <c r="D17" s="53">
        <v>144</v>
      </c>
      <c r="E17" s="53">
        <v>127</v>
      </c>
      <c r="F17" s="92">
        <v>76</v>
      </c>
      <c r="G17" s="36">
        <v>67</v>
      </c>
      <c r="H17" s="36">
        <v>70</v>
      </c>
      <c r="I17" s="36">
        <v>130</v>
      </c>
      <c r="J17" s="36">
        <v>103</v>
      </c>
      <c r="K17" s="36">
        <v>89</v>
      </c>
      <c r="L17" s="3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5">
      <c r="A18" s="44" t="s">
        <v>107</v>
      </c>
      <c r="B18" s="43">
        <v>11958</v>
      </c>
      <c r="C18" s="44">
        <v>11972</v>
      </c>
      <c r="D18" s="54">
        <v>11038</v>
      </c>
      <c r="E18" s="54">
        <v>10729</v>
      </c>
      <c r="F18" s="93">
        <v>11154</v>
      </c>
      <c r="G18" s="43">
        <v>11124</v>
      </c>
      <c r="H18" s="43">
        <v>10793</v>
      </c>
      <c r="I18" s="43">
        <v>10594</v>
      </c>
      <c r="J18" s="43">
        <v>10665</v>
      </c>
      <c r="K18" s="43">
        <v>7541</v>
      </c>
      <c r="L18" s="43">
        <v>7236</v>
      </c>
      <c r="M18" s="31">
        <v>6831</v>
      </c>
      <c r="N18" s="31">
        <v>6969</v>
      </c>
      <c r="O18" s="31">
        <v>6819</v>
      </c>
      <c r="P18" s="31">
        <v>5713</v>
      </c>
      <c r="Q18" s="31">
        <v>5732</v>
      </c>
      <c r="R18" s="31">
        <v>5640</v>
      </c>
      <c r="S18" s="31">
        <v>5617</v>
      </c>
      <c r="T18" s="31">
        <v>5705</v>
      </c>
      <c r="U18" s="31">
        <v>5593</v>
      </c>
      <c r="V18" s="31">
        <v>5371</v>
      </c>
      <c r="W18" s="31">
        <v>4865</v>
      </c>
      <c r="X18" s="31">
        <v>4918</v>
      </c>
      <c r="Y18" s="31">
        <v>4597</v>
      </c>
      <c r="Z18" s="31">
        <v>4402</v>
      </c>
      <c r="AA18" s="31">
        <v>4092</v>
      </c>
      <c r="AB18" s="31">
        <v>3708</v>
      </c>
      <c r="AC18" s="31">
        <v>3648</v>
      </c>
      <c r="AD18" s="31">
        <v>3594</v>
      </c>
      <c r="AE18" s="31">
        <v>3570</v>
      </c>
      <c r="AF18" s="31">
        <v>3435</v>
      </c>
      <c r="AG18" s="31">
        <v>3273</v>
      </c>
      <c r="AH18" s="31">
        <v>3177</v>
      </c>
      <c r="AI18" s="31">
        <v>3273</v>
      </c>
      <c r="AJ18" s="31">
        <v>2637</v>
      </c>
      <c r="AK18" s="31">
        <v>2230</v>
      </c>
      <c r="AL18" s="31">
        <v>2150</v>
      </c>
    </row>
    <row r="19" spans="1:38" x14ac:dyDescent="0.25">
      <c r="A19" s="44" t="s">
        <v>108</v>
      </c>
      <c r="B19" s="43">
        <v>5650</v>
      </c>
      <c r="C19" s="54">
        <v>5573</v>
      </c>
      <c r="D19" s="54">
        <v>5187</v>
      </c>
      <c r="E19" s="54">
        <v>7777</v>
      </c>
      <c r="F19" s="94">
        <v>4837</v>
      </c>
      <c r="G19" s="43">
        <v>4798</v>
      </c>
      <c r="H19" s="43">
        <v>5142</v>
      </c>
      <c r="I19" s="43">
        <v>7894</v>
      </c>
      <c r="J19" s="43">
        <v>5130</v>
      </c>
      <c r="K19" s="43">
        <v>4804</v>
      </c>
      <c r="L19" s="43">
        <v>4528</v>
      </c>
      <c r="M19" s="31">
        <v>4128</v>
      </c>
      <c r="N19" s="31">
        <v>4237</v>
      </c>
      <c r="O19" s="31">
        <v>3980</v>
      </c>
      <c r="P19" s="31">
        <v>3163</v>
      </c>
      <c r="Q19" s="31">
        <v>3168</v>
      </c>
      <c r="R19" s="31">
        <v>3061</v>
      </c>
      <c r="S19" s="31">
        <v>3008</v>
      </c>
      <c r="T19" s="31">
        <v>2563</v>
      </c>
      <c r="U19" s="31">
        <v>2382</v>
      </c>
      <c r="V19" s="31">
        <v>2199</v>
      </c>
      <c r="W19" s="31">
        <v>2292</v>
      </c>
      <c r="X19" s="31">
        <v>1990</v>
      </c>
      <c r="Y19" s="31">
        <v>1941</v>
      </c>
      <c r="Z19" s="31">
        <v>1761</v>
      </c>
      <c r="AA19" s="31">
        <v>2022</v>
      </c>
      <c r="AB19" s="31">
        <v>2387</v>
      </c>
      <c r="AC19" s="31">
        <v>2397</v>
      </c>
      <c r="AD19" s="31">
        <v>2331</v>
      </c>
      <c r="AE19" s="31">
        <v>2327</v>
      </c>
      <c r="AF19" s="31">
        <v>2242</v>
      </c>
      <c r="AG19" s="31">
        <v>2131</v>
      </c>
      <c r="AH19" s="31">
        <v>2062</v>
      </c>
      <c r="AI19" s="31">
        <v>2157</v>
      </c>
      <c r="AJ19" s="31">
        <v>1559</v>
      </c>
      <c r="AK19" s="31">
        <v>1181</v>
      </c>
      <c r="AL19" s="31">
        <v>1151</v>
      </c>
    </row>
    <row r="20" spans="1:38" x14ac:dyDescent="0.25">
      <c r="A20" s="49" t="s">
        <v>109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2</v>
      </c>
    </row>
    <row r="21" spans="1:38" x14ac:dyDescent="0.25">
      <c r="A21" s="49" t="s">
        <v>110</v>
      </c>
      <c r="B21" s="53">
        <v>320</v>
      </c>
      <c r="C21" s="53">
        <v>366</v>
      </c>
      <c r="D21" s="53">
        <v>261</v>
      </c>
      <c r="E21" s="53">
        <v>222</v>
      </c>
      <c r="F21" s="92">
        <v>224</v>
      </c>
      <c r="G21" s="36">
        <v>217</v>
      </c>
      <c r="H21" s="36">
        <v>173</v>
      </c>
      <c r="I21" s="36">
        <v>181</v>
      </c>
      <c r="J21" s="36">
        <v>193</v>
      </c>
      <c r="K21" s="36">
        <v>204</v>
      </c>
      <c r="L21" s="36">
        <v>171</v>
      </c>
      <c r="M21" s="34">
        <v>156</v>
      </c>
      <c r="N21" s="34">
        <v>158</v>
      </c>
      <c r="O21" s="34">
        <v>182</v>
      </c>
      <c r="P21" s="34">
        <v>147</v>
      </c>
      <c r="Q21" s="34">
        <v>119</v>
      </c>
      <c r="R21" s="34">
        <v>123</v>
      </c>
      <c r="S21" s="34">
        <v>98</v>
      </c>
      <c r="T21" s="34">
        <v>89</v>
      </c>
      <c r="U21" s="34">
        <v>79</v>
      </c>
      <c r="V21" s="34">
        <v>86</v>
      </c>
      <c r="W21" s="34">
        <v>105</v>
      </c>
      <c r="X21" s="34">
        <v>96</v>
      </c>
      <c r="Y21" s="34">
        <v>97</v>
      </c>
      <c r="Z21" s="34">
        <v>103</v>
      </c>
      <c r="AA21" s="34">
        <v>115</v>
      </c>
      <c r="AB21" s="34">
        <v>113</v>
      </c>
      <c r="AC21" s="34">
        <v>99</v>
      </c>
      <c r="AD21" s="34">
        <v>98</v>
      </c>
      <c r="AE21" s="34">
        <v>108</v>
      </c>
      <c r="AF21" s="34">
        <v>95</v>
      </c>
      <c r="AG21" s="34">
        <v>94</v>
      </c>
      <c r="AH21" s="34">
        <v>95</v>
      </c>
      <c r="AI21" s="34">
        <v>111</v>
      </c>
      <c r="AJ21" s="34">
        <v>90</v>
      </c>
      <c r="AK21" s="34">
        <v>93</v>
      </c>
      <c r="AL21" s="34">
        <v>96</v>
      </c>
    </row>
    <row r="22" spans="1:38" x14ac:dyDescent="0.25">
      <c r="A22" s="42" t="s">
        <v>111</v>
      </c>
      <c r="B22" s="53">
        <v>45</v>
      </c>
      <c r="C22" s="53">
        <v>82</v>
      </c>
      <c r="D22" s="53">
        <v>34</v>
      </c>
      <c r="E22" s="53">
        <v>24</v>
      </c>
      <c r="F22" s="92">
        <v>25</v>
      </c>
      <c r="G22" s="36">
        <v>29</v>
      </c>
      <c r="H22" s="36">
        <v>18</v>
      </c>
      <c r="I22" s="36">
        <v>30</v>
      </c>
      <c r="J22" s="36">
        <v>29</v>
      </c>
      <c r="K22" s="36">
        <v>33</v>
      </c>
      <c r="L22" s="36">
        <v>30</v>
      </c>
      <c r="M22" s="34">
        <v>26</v>
      </c>
      <c r="N22" s="34">
        <v>23</v>
      </c>
      <c r="O22" s="34">
        <v>32</v>
      </c>
      <c r="P22" s="34">
        <v>22</v>
      </c>
      <c r="Q22" s="34">
        <v>15</v>
      </c>
      <c r="R22" s="34">
        <v>29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16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</row>
    <row r="23" spans="1:38" x14ac:dyDescent="0.25">
      <c r="A23" s="42" t="s">
        <v>112</v>
      </c>
      <c r="B23" s="53">
        <v>321</v>
      </c>
      <c r="C23" s="53">
        <v>333</v>
      </c>
      <c r="D23" s="53">
        <v>273</v>
      </c>
      <c r="E23" s="53">
        <v>237</v>
      </c>
      <c r="F23" s="92">
        <v>234</v>
      </c>
      <c r="G23" s="36">
        <v>224</v>
      </c>
      <c r="H23" s="36">
        <v>188</v>
      </c>
      <c r="I23" s="36">
        <v>186</v>
      </c>
      <c r="J23" s="36">
        <v>191</v>
      </c>
      <c r="K23" s="36">
        <v>199</v>
      </c>
      <c r="L23" s="36">
        <v>161</v>
      </c>
      <c r="M23" s="34">
        <v>150</v>
      </c>
      <c r="N23" s="34">
        <v>154</v>
      </c>
      <c r="O23" s="34">
        <v>172</v>
      </c>
      <c r="P23" s="34">
        <v>143</v>
      </c>
      <c r="Q23" s="34">
        <v>118</v>
      </c>
      <c r="R23" s="34">
        <v>106</v>
      </c>
      <c r="S23" s="34">
        <v>111</v>
      </c>
      <c r="T23" s="34">
        <v>99</v>
      </c>
      <c r="U23" s="34">
        <v>88</v>
      </c>
      <c r="V23" s="34">
        <v>94</v>
      </c>
      <c r="W23" s="34">
        <v>115</v>
      </c>
      <c r="X23" s="34">
        <v>105</v>
      </c>
      <c r="Y23" s="34">
        <v>106</v>
      </c>
      <c r="Z23" s="34">
        <v>112</v>
      </c>
      <c r="AA23" s="34">
        <v>125</v>
      </c>
      <c r="AB23" s="34">
        <v>107</v>
      </c>
      <c r="AC23" s="34">
        <v>99</v>
      </c>
      <c r="AD23" s="34">
        <v>106</v>
      </c>
      <c r="AE23" s="34">
        <v>117</v>
      </c>
      <c r="AF23" s="34">
        <v>103</v>
      </c>
      <c r="AG23" s="34">
        <v>102</v>
      </c>
      <c r="AH23" s="34">
        <v>101</v>
      </c>
      <c r="AI23" s="34">
        <v>118</v>
      </c>
      <c r="AJ23" s="34">
        <v>96</v>
      </c>
      <c r="AK23" s="34">
        <v>98</v>
      </c>
      <c r="AL23" s="34">
        <v>94</v>
      </c>
    </row>
    <row r="24" spans="1:38" x14ac:dyDescent="0.25">
      <c r="A24" s="42" t="s">
        <v>99</v>
      </c>
      <c r="B24" s="36">
        <v>-46</v>
      </c>
      <c r="C24" s="36">
        <v>-49</v>
      </c>
      <c r="D24" s="36">
        <v>-46</v>
      </c>
      <c r="E24" s="36">
        <v>-39</v>
      </c>
      <c r="F24" s="36">
        <v>-35</v>
      </c>
      <c r="G24" s="36">
        <v>-36</v>
      </c>
      <c r="H24" s="36">
        <v>-33</v>
      </c>
      <c r="I24" s="36">
        <v>-35</v>
      </c>
      <c r="J24" s="36">
        <v>-27</v>
      </c>
      <c r="K24" s="36">
        <v>-28</v>
      </c>
      <c r="L24" s="36">
        <v>23</v>
      </c>
      <c r="M24" s="34">
        <v>20</v>
      </c>
      <c r="N24" s="34">
        <v>19</v>
      </c>
      <c r="O24" s="34">
        <v>22</v>
      </c>
      <c r="P24" s="34">
        <v>18</v>
      </c>
      <c r="Q24" s="34">
        <v>14</v>
      </c>
      <c r="R24" s="34">
        <v>12</v>
      </c>
      <c r="S24" s="34">
        <v>13</v>
      </c>
      <c r="T24" s="34">
        <v>10</v>
      </c>
      <c r="U24" s="34">
        <v>9</v>
      </c>
      <c r="V24" s="34">
        <v>8</v>
      </c>
      <c r="W24" s="34">
        <v>10</v>
      </c>
      <c r="X24" s="34">
        <v>9</v>
      </c>
      <c r="Y24" s="34">
        <v>9</v>
      </c>
      <c r="Z24" s="34">
        <v>9</v>
      </c>
      <c r="AA24" s="34">
        <v>10</v>
      </c>
      <c r="AB24" s="34">
        <v>9</v>
      </c>
      <c r="AC24" s="34">
        <v>8</v>
      </c>
      <c r="AD24" s="34">
        <v>8</v>
      </c>
      <c r="AE24" s="34">
        <v>9</v>
      </c>
      <c r="AF24" s="34">
        <v>8</v>
      </c>
      <c r="AG24" s="34">
        <v>7</v>
      </c>
      <c r="AH24" s="34">
        <v>6</v>
      </c>
      <c r="AI24" s="34">
        <v>7</v>
      </c>
      <c r="AJ24" s="34">
        <v>5</v>
      </c>
      <c r="AK24" s="34">
        <v>5</v>
      </c>
      <c r="AL24" s="34">
        <v>6</v>
      </c>
    </row>
    <row r="25" spans="1:38" x14ac:dyDescent="0.25">
      <c r="A25" s="42" t="s">
        <v>97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3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29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16</v>
      </c>
      <c r="AC25" s="34">
        <v>8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8</v>
      </c>
    </row>
    <row r="26" spans="1:38" x14ac:dyDescent="0.25">
      <c r="A26" s="49" t="s">
        <v>101</v>
      </c>
      <c r="B26" s="36">
        <v>2966</v>
      </c>
      <c r="C26" s="36">
        <v>2794</v>
      </c>
      <c r="D26" s="36">
        <v>2769</v>
      </c>
      <c r="E26" s="36">
        <v>2413</v>
      </c>
      <c r="F26" s="92">
        <v>2570</v>
      </c>
      <c r="G26" s="36">
        <v>2519</v>
      </c>
      <c r="H26" s="36">
        <v>2893</v>
      </c>
      <c r="I26" s="36">
        <v>2806</v>
      </c>
      <c r="J26" s="36">
        <v>2720</v>
      </c>
      <c r="K26" s="36">
        <v>2725</v>
      </c>
      <c r="L26" s="36">
        <v>2575</v>
      </c>
      <c r="M26" s="34">
        <v>2382</v>
      </c>
      <c r="N26" s="34">
        <v>2383</v>
      </c>
      <c r="O26" s="34">
        <v>2317</v>
      </c>
      <c r="P26" s="34">
        <v>1658</v>
      </c>
      <c r="Q26" s="34">
        <v>1740</v>
      </c>
      <c r="R26" s="34">
        <v>1789</v>
      </c>
      <c r="S26" s="34">
        <v>1782</v>
      </c>
      <c r="T26" s="34">
        <v>1501</v>
      </c>
      <c r="U26" s="34">
        <v>1416</v>
      </c>
      <c r="V26" s="34">
        <v>1324</v>
      </c>
      <c r="W26" s="34">
        <v>1193</v>
      </c>
      <c r="X26" s="34">
        <v>884</v>
      </c>
      <c r="Y26" s="34">
        <v>845</v>
      </c>
      <c r="Z26" s="34">
        <v>748</v>
      </c>
      <c r="AA26" s="34">
        <v>776</v>
      </c>
      <c r="AB26" s="34">
        <v>952</v>
      </c>
      <c r="AC26" s="34">
        <v>997</v>
      </c>
      <c r="AD26" s="34">
        <v>1015</v>
      </c>
      <c r="AE26" s="34">
        <v>1000</v>
      </c>
      <c r="AF26" s="34">
        <v>856</v>
      </c>
      <c r="AG26" s="34">
        <v>754</v>
      </c>
      <c r="AH26" s="34">
        <v>688</v>
      </c>
      <c r="AI26" s="34">
        <v>699</v>
      </c>
      <c r="AJ26" s="34">
        <v>81</v>
      </c>
      <c r="AK26" s="34">
        <v>71</v>
      </c>
      <c r="AL26" s="34">
        <v>74</v>
      </c>
    </row>
    <row r="27" spans="1:38" s="9" customFormat="1" x14ac:dyDescent="0.25">
      <c r="A27" s="49" t="s">
        <v>113</v>
      </c>
      <c r="B27" s="53">
        <v>56</v>
      </c>
      <c r="C27" s="53">
        <v>43</v>
      </c>
      <c r="D27" s="53">
        <v>41</v>
      </c>
      <c r="E27" s="53">
        <v>23</v>
      </c>
      <c r="F27" s="92">
        <v>9</v>
      </c>
      <c r="G27" s="36">
        <v>0</v>
      </c>
      <c r="H27" s="36">
        <v>5</v>
      </c>
      <c r="I27" s="36">
        <v>0</v>
      </c>
      <c r="J27" s="36">
        <v>0</v>
      </c>
      <c r="K27" s="36"/>
      <c r="L27" s="36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49" t="s">
        <v>114</v>
      </c>
      <c r="B28" s="92">
        <v>1444</v>
      </c>
      <c r="C28" s="53">
        <v>1467</v>
      </c>
      <c r="D28" s="53">
        <v>1083</v>
      </c>
      <c r="E28" s="53">
        <v>856</v>
      </c>
      <c r="F28" s="92">
        <v>869</v>
      </c>
      <c r="G28" s="36">
        <v>888</v>
      </c>
      <c r="H28" s="36">
        <v>756</v>
      </c>
      <c r="I28" s="36">
        <v>696</v>
      </c>
      <c r="J28" s="36">
        <v>773</v>
      </c>
      <c r="K28" s="36">
        <v>500</v>
      </c>
      <c r="L28" s="36">
        <v>426</v>
      </c>
      <c r="M28" s="34">
        <v>327</v>
      </c>
      <c r="N28" s="34">
        <v>435</v>
      </c>
      <c r="O28" s="34">
        <v>295</v>
      </c>
      <c r="P28" s="34">
        <v>277</v>
      </c>
      <c r="Q28" s="34">
        <v>272</v>
      </c>
      <c r="R28" s="34">
        <v>278</v>
      </c>
      <c r="S28" s="34">
        <v>286</v>
      </c>
      <c r="T28" s="34">
        <v>12</v>
      </c>
      <c r="U28" s="34">
        <v>2</v>
      </c>
      <c r="V28" s="34">
        <v>27</v>
      </c>
      <c r="W28" s="34">
        <v>272</v>
      </c>
      <c r="X28" s="34">
        <v>201</v>
      </c>
      <c r="Y28" s="34">
        <v>261</v>
      </c>
      <c r="Z28" s="34">
        <v>312</v>
      </c>
      <c r="AA28" s="34">
        <v>535</v>
      </c>
      <c r="AB28" s="34">
        <v>646</v>
      </c>
      <c r="AC28" s="34">
        <v>670</v>
      </c>
      <c r="AD28" s="34">
        <v>667</v>
      </c>
      <c r="AE28" s="34">
        <v>698</v>
      </c>
      <c r="AF28" s="34">
        <v>748</v>
      </c>
      <c r="AG28" s="34">
        <v>759</v>
      </c>
      <c r="AH28" s="34">
        <v>769</v>
      </c>
      <c r="AI28" s="34">
        <v>794</v>
      </c>
      <c r="AJ28" s="34">
        <v>791</v>
      </c>
      <c r="AK28" s="34">
        <v>765</v>
      </c>
      <c r="AL28" s="34">
        <v>757</v>
      </c>
    </row>
    <row r="29" spans="1:38" x14ac:dyDescent="0.25">
      <c r="A29" s="49" t="s">
        <v>115</v>
      </c>
      <c r="B29" s="53">
        <v>85</v>
      </c>
      <c r="C29" s="74">
        <v>123</v>
      </c>
      <c r="D29" s="74">
        <v>93</v>
      </c>
      <c r="E29" s="53">
        <v>100</v>
      </c>
      <c r="F29" s="95">
        <v>183</v>
      </c>
      <c r="G29" s="36">
        <v>190</v>
      </c>
      <c r="H29" s="36">
        <v>336</v>
      </c>
      <c r="I29" s="36">
        <v>320</v>
      </c>
      <c r="J29" s="36">
        <v>414</v>
      </c>
      <c r="K29" s="36">
        <v>415</v>
      </c>
      <c r="L29" s="36">
        <v>508</v>
      </c>
      <c r="M29" s="34">
        <v>491</v>
      </c>
      <c r="N29" s="34">
        <v>589</v>
      </c>
      <c r="O29" s="34">
        <v>549</v>
      </c>
      <c r="P29" s="34">
        <v>537</v>
      </c>
      <c r="Q29" s="34">
        <v>505</v>
      </c>
      <c r="R29" s="34">
        <v>379</v>
      </c>
      <c r="S29" s="34">
        <v>408</v>
      </c>
      <c r="T29" s="34">
        <v>525</v>
      </c>
      <c r="U29" s="34">
        <v>510</v>
      </c>
      <c r="V29" s="34">
        <v>416</v>
      </c>
      <c r="W29" s="34">
        <v>391</v>
      </c>
      <c r="X29" s="34">
        <v>376</v>
      </c>
      <c r="Y29" s="34">
        <v>334</v>
      </c>
      <c r="Z29" s="34">
        <v>276</v>
      </c>
      <c r="AA29" s="34">
        <v>306</v>
      </c>
      <c r="AB29" s="34">
        <v>390</v>
      </c>
      <c r="AC29" s="34">
        <v>373</v>
      </c>
      <c r="AD29" s="34">
        <v>329</v>
      </c>
      <c r="AE29" s="34">
        <v>314</v>
      </c>
      <c r="AF29" s="34">
        <v>330</v>
      </c>
      <c r="AG29" s="34">
        <v>323</v>
      </c>
      <c r="AH29" s="34">
        <v>315</v>
      </c>
      <c r="AI29" s="34">
        <v>397</v>
      </c>
      <c r="AJ29" s="34">
        <v>415</v>
      </c>
      <c r="AK29" s="34">
        <v>87</v>
      </c>
      <c r="AL29" s="34">
        <v>64</v>
      </c>
    </row>
    <row r="30" spans="1:38" x14ac:dyDescent="0.25">
      <c r="A30" s="49" t="s">
        <v>116</v>
      </c>
      <c r="B30" s="53">
        <v>638</v>
      </c>
      <c r="C30" s="53">
        <v>629</v>
      </c>
      <c r="D30" s="53">
        <v>856</v>
      </c>
      <c r="E30" s="53">
        <v>942</v>
      </c>
      <c r="F30" s="92">
        <v>962</v>
      </c>
      <c r="G30" s="36">
        <v>964</v>
      </c>
      <c r="H30" s="36">
        <v>960</v>
      </c>
      <c r="I30" s="36">
        <v>961</v>
      </c>
      <c r="J30" s="36">
        <v>1010</v>
      </c>
      <c r="K30" s="36">
        <v>941</v>
      </c>
      <c r="L30" s="36">
        <v>826</v>
      </c>
      <c r="M30" s="34">
        <v>750</v>
      </c>
      <c r="N30" s="34">
        <v>651</v>
      </c>
      <c r="O30" s="34">
        <v>615</v>
      </c>
      <c r="P30" s="34">
        <v>523</v>
      </c>
      <c r="Q30" s="34">
        <v>511</v>
      </c>
      <c r="R30" s="34">
        <v>470</v>
      </c>
      <c r="S30" s="34">
        <v>414</v>
      </c>
      <c r="T30" s="34">
        <v>417</v>
      </c>
      <c r="U30" s="34">
        <v>357</v>
      </c>
      <c r="V30" s="34">
        <v>328</v>
      </c>
      <c r="W30" s="34">
        <v>314</v>
      </c>
      <c r="X30" s="34">
        <v>377</v>
      </c>
      <c r="Y30" s="34">
        <v>347</v>
      </c>
      <c r="Z30" s="34">
        <v>303</v>
      </c>
      <c r="AA30" s="34">
        <v>268</v>
      </c>
      <c r="AB30" s="34">
        <v>266</v>
      </c>
      <c r="AC30" s="34">
        <v>236</v>
      </c>
      <c r="AD30" s="34">
        <v>199</v>
      </c>
      <c r="AE30" s="34">
        <v>180</v>
      </c>
      <c r="AF30" s="34">
        <v>184</v>
      </c>
      <c r="AG30" s="34">
        <v>169</v>
      </c>
      <c r="AH30" s="34">
        <v>157</v>
      </c>
      <c r="AI30" s="34">
        <v>122</v>
      </c>
      <c r="AJ30" s="34">
        <v>158</v>
      </c>
      <c r="AK30" s="34">
        <v>123</v>
      </c>
      <c r="AL30" s="34">
        <v>123</v>
      </c>
    </row>
    <row r="31" spans="1:38" s="45" customFormat="1" x14ac:dyDescent="0.25">
      <c r="A31" s="49" t="s">
        <v>117</v>
      </c>
      <c r="B31" s="92">
        <v>3546</v>
      </c>
      <c r="C31" s="53">
        <v>3640</v>
      </c>
      <c r="D31" s="53">
        <v>3014</v>
      </c>
      <c r="E31" s="53">
        <v>3127</v>
      </c>
      <c r="F31" s="92">
        <v>3370</v>
      </c>
      <c r="G31" s="36">
        <v>3401</v>
      </c>
      <c r="H31" s="36">
        <v>2831</v>
      </c>
      <c r="I31" s="36">
        <v>2910</v>
      </c>
      <c r="J31" s="36">
        <v>2862</v>
      </c>
      <c r="K31" s="36"/>
      <c r="L31" s="3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5">
      <c r="A32" s="49" t="s">
        <v>118</v>
      </c>
      <c r="B32" s="53">
        <v>141</v>
      </c>
      <c r="C32" s="53">
        <v>151</v>
      </c>
      <c r="D32" s="53">
        <v>84</v>
      </c>
      <c r="E32" s="53">
        <v>94</v>
      </c>
      <c r="F32" s="92">
        <v>20</v>
      </c>
      <c r="G32" s="36">
        <v>20</v>
      </c>
      <c r="H32" s="36">
        <v>19</v>
      </c>
      <c r="I32" s="36">
        <v>20</v>
      </c>
      <c r="J32" s="36">
        <v>20</v>
      </c>
      <c r="K32" s="36">
        <v>19</v>
      </c>
      <c r="L32" s="36">
        <v>22</v>
      </c>
      <c r="M32" s="34">
        <v>22</v>
      </c>
      <c r="N32" s="34">
        <v>21</v>
      </c>
      <c r="O32" s="34">
        <v>22</v>
      </c>
      <c r="P32" s="34">
        <v>21</v>
      </c>
      <c r="Q32" s="34">
        <v>21</v>
      </c>
      <c r="R32" s="34">
        <v>22</v>
      </c>
      <c r="S32" s="34">
        <v>20</v>
      </c>
      <c r="T32" s="34">
        <v>19</v>
      </c>
      <c r="U32" s="34">
        <v>18</v>
      </c>
      <c r="V32" s="34">
        <v>18</v>
      </c>
      <c r="W32" s="34">
        <v>17</v>
      </c>
      <c r="X32" s="34">
        <v>56</v>
      </c>
      <c r="Y32" s="34">
        <v>57</v>
      </c>
      <c r="Z32" s="34">
        <v>19</v>
      </c>
      <c r="AA32" s="34">
        <v>22</v>
      </c>
      <c r="AB32" s="34">
        <v>20</v>
      </c>
      <c r="AC32" s="34">
        <v>22</v>
      </c>
      <c r="AD32" s="34">
        <v>24</v>
      </c>
      <c r="AE32" s="34">
        <v>26</v>
      </c>
      <c r="AF32" s="34">
        <v>30</v>
      </c>
      <c r="AG32" s="34">
        <v>32</v>
      </c>
      <c r="AH32" s="34">
        <v>37</v>
      </c>
      <c r="AI32" s="34">
        <v>36</v>
      </c>
      <c r="AJ32" s="34">
        <v>23</v>
      </c>
      <c r="AK32" s="34">
        <v>40</v>
      </c>
      <c r="AL32" s="34">
        <v>36</v>
      </c>
    </row>
    <row r="33" spans="1:38" x14ac:dyDescent="0.25">
      <c r="A33" s="44" t="s">
        <v>119</v>
      </c>
      <c r="B33" s="54">
        <v>159</v>
      </c>
      <c r="C33" s="54">
        <v>145</v>
      </c>
      <c r="D33" s="54">
        <v>135</v>
      </c>
      <c r="E33" s="54">
        <v>123</v>
      </c>
      <c r="F33" s="94">
        <v>114</v>
      </c>
      <c r="G33" s="43">
        <v>108</v>
      </c>
      <c r="H33" s="43">
        <v>101</v>
      </c>
      <c r="I33" s="43">
        <v>93</v>
      </c>
      <c r="J33" s="43">
        <v>87</v>
      </c>
      <c r="K33" s="43">
        <v>81</v>
      </c>
      <c r="L33" s="43">
        <v>122</v>
      </c>
      <c r="M33" s="31">
        <v>122</v>
      </c>
      <c r="N33" s="31">
        <v>148</v>
      </c>
      <c r="O33" s="31">
        <v>144</v>
      </c>
      <c r="P33" s="31">
        <v>145</v>
      </c>
      <c r="Q33" s="31">
        <v>140</v>
      </c>
      <c r="R33" s="31">
        <v>131</v>
      </c>
      <c r="S33" s="31">
        <v>122</v>
      </c>
      <c r="T33" s="31">
        <v>681</v>
      </c>
      <c r="U33" s="31">
        <v>756</v>
      </c>
      <c r="V33" s="31">
        <v>782</v>
      </c>
      <c r="W33" s="31">
        <v>202</v>
      </c>
      <c r="X33" s="31">
        <v>661</v>
      </c>
      <c r="Y33" s="31">
        <v>666</v>
      </c>
      <c r="Z33" s="31">
        <v>666</v>
      </c>
      <c r="AA33" s="31">
        <v>102</v>
      </c>
      <c r="AB33" s="31">
        <v>100</v>
      </c>
      <c r="AC33" s="31">
        <v>94</v>
      </c>
      <c r="AD33" s="31">
        <v>94</v>
      </c>
      <c r="AE33" s="31">
        <v>92</v>
      </c>
      <c r="AF33" s="31">
        <v>97</v>
      </c>
      <c r="AG33" s="31">
        <v>93</v>
      </c>
      <c r="AH33" s="31">
        <v>98</v>
      </c>
      <c r="AI33" s="31">
        <v>97</v>
      </c>
      <c r="AJ33" s="31">
        <v>91</v>
      </c>
      <c r="AK33" s="31">
        <v>88</v>
      </c>
      <c r="AL33" s="31">
        <v>84</v>
      </c>
    </row>
    <row r="34" spans="1:38" x14ac:dyDescent="0.25">
      <c r="A34" s="44" t="s">
        <v>121</v>
      </c>
      <c r="B34" s="94">
        <v>1354</v>
      </c>
      <c r="C34" s="54">
        <v>1369</v>
      </c>
      <c r="D34" s="54">
        <v>1368</v>
      </c>
      <c r="E34" s="54">
        <v>1427</v>
      </c>
      <c r="F34" s="94">
        <v>1445</v>
      </c>
      <c r="G34" s="43">
        <v>1444</v>
      </c>
      <c r="H34" s="43">
        <v>1415</v>
      </c>
      <c r="I34" s="43">
        <v>1373</v>
      </c>
      <c r="J34" s="43">
        <v>1404</v>
      </c>
      <c r="K34" s="43">
        <v>1423</v>
      </c>
      <c r="L34" s="43">
        <v>1355</v>
      </c>
      <c r="M34" s="31">
        <v>1371</v>
      </c>
      <c r="N34" s="31">
        <v>1402</v>
      </c>
      <c r="O34" s="31">
        <v>1438</v>
      </c>
      <c r="P34" s="31">
        <v>1353</v>
      </c>
      <c r="Q34" s="31">
        <v>1361</v>
      </c>
      <c r="R34" s="31">
        <v>1372</v>
      </c>
      <c r="S34" s="31">
        <v>1407</v>
      </c>
      <c r="T34" s="31">
        <v>1386</v>
      </c>
      <c r="U34" s="31">
        <v>1384</v>
      </c>
      <c r="V34" s="31">
        <v>1330</v>
      </c>
      <c r="W34" s="31">
        <v>1313</v>
      </c>
      <c r="X34" s="31">
        <v>1238</v>
      </c>
      <c r="Y34" s="31">
        <v>1178</v>
      </c>
      <c r="Z34" s="31">
        <v>1162</v>
      </c>
      <c r="AA34" s="31">
        <v>1150</v>
      </c>
      <c r="AB34" s="31">
        <v>1071</v>
      </c>
      <c r="AC34" s="31">
        <v>1021</v>
      </c>
      <c r="AD34" s="31">
        <v>1035</v>
      </c>
      <c r="AE34" s="31">
        <v>1027</v>
      </c>
      <c r="AF34" s="31">
        <v>977</v>
      </c>
      <c r="AG34" s="31">
        <v>937</v>
      </c>
      <c r="AH34" s="31">
        <v>913</v>
      </c>
      <c r="AI34" s="31">
        <v>912</v>
      </c>
      <c r="AJ34" s="31">
        <v>869</v>
      </c>
      <c r="AK34" s="31">
        <v>812</v>
      </c>
      <c r="AL34" s="31">
        <v>789</v>
      </c>
    </row>
    <row r="35" spans="1:38" x14ac:dyDescent="0.25">
      <c r="A35" s="44" t="s">
        <v>120</v>
      </c>
      <c r="B35" s="94">
        <v>1249</v>
      </c>
      <c r="C35" s="54">
        <v>1245</v>
      </c>
      <c r="D35" s="54">
        <v>1334</v>
      </c>
      <c r="E35" s="54">
        <v>1402</v>
      </c>
      <c r="F35" s="94">
        <v>1388</v>
      </c>
      <c r="G35" s="43">
        <v>1373</v>
      </c>
      <c r="H35" s="43">
        <v>1304</v>
      </c>
      <c r="I35" s="43">
        <v>1234</v>
      </c>
      <c r="J35" s="43">
        <v>1182</v>
      </c>
      <c r="K35" s="43">
        <v>1233</v>
      </c>
      <c r="L35" s="43">
        <v>1231</v>
      </c>
      <c r="M35" s="31">
        <v>1210</v>
      </c>
      <c r="N35" s="31">
        <v>1229</v>
      </c>
      <c r="O35" s="31">
        <v>1257</v>
      </c>
      <c r="P35" s="31">
        <v>1052</v>
      </c>
      <c r="Q35" s="31">
        <v>1063</v>
      </c>
      <c r="R35" s="31">
        <v>1076</v>
      </c>
      <c r="S35" s="31">
        <v>1080</v>
      </c>
      <c r="T35" s="31">
        <v>1075</v>
      </c>
      <c r="U35" s="31">
        <v>1071</v>
      </c>
      <c r="V35" s="31">
        <v>1060</v>
      </c>
      <c r="W35" s="31">
        <v>1058</v>
      </c>
      <c r="X35" s="31">
        <v>1030</v>
      </c>
      <c r="Y35" s="31">
        <v>812</v>
      </c>
      <c r="Z35" s="31">
        <v>813</v>
      </c>
      <c r="AA35" s="31">
        <v>818</v>
      </c>
      <c r="AB35" s="31">
        <v>150</v>
      </c>
      <c r="AC35" s="31">
        <v>136</v>
      </c>
      <c r="AD35" s="31">
        <v>133</v>
      </c>
      <c r="AE35" s="31">
        <v>123</v>
      </c>
      <c r="AF35" s="31">
        <v>119</v>
      </c>
      <c r="AG35" s="31">
        <v>112</v>
      </c>
      <c r="AH35" s="31">
        <v>104</v>
      </c>
      <c r="AI35" s="31">
        <v>107</v>
      </c>
      <c r="AJ35" s="31">
        <v>117</v>
      </c>
      <c r="AK35" s="31">
        <v>149</v>
      </c>
      <c r="AL35" s="31">
        <v>125</v>
      </c>
    </row>
    <row r="36" spans="1:38" x14ac:dyDescent="0.25">
      <c r="A36" s="50" t="s">
        <v>122</v>
      </c>
      <c r="B36" s="96">
        <v>23939</v>
      </c>
      <c r="C36" s="55">
        <v>24424</v>
      </c>
      <c r="D36" s="55">
        <v>21808</v>
      </c>
      <c r="E36" s="55">
        <v>21327</v>
      </c>
      <c r="F36" s="96">
        <v>22328</v>
      </c>
      <c r="G36" s="37">
        <v>24676</v>
      </c>
      <c r="H36" s="37">
        <v>21540</v>
      </c>
      <c r="I36" s="37">
        <v>21368</v>
      </c>
      <c r="J36" s="37">
        <v>22067</v>
      </c>
      <c r="K36" s="37">
        <v>19745</v>
      </c>
      <c r="L36" s="37">
        <v>16451</v>
      </c>
      <c r="M36" s="35">
        <v>15868</v>
      </c>
      <c r="N36" s="35">
        <v>16750</v>
      </c>
      <c r="O36" s="35">
        <v>17527</v>
      </c>
      <c r="P36" s="35">
        <v>14182</v>
      </c>
      <c r="Q36" s="35">
        <v>14135</v>
      </c>
      <c r="R36" s="35">
        <v>15098</v>
      </c>
      <c r="S36" s="35">
        <v>16288</v>
      </c>
      <c r="T36" s="35">
        <v>13654</v>
      </c>
      <c r="U36" s="35">
        <v>14307</v>
      </c>
      <c r="V36" s="35">
        <v>14881</v>
      </c>
      <c r="W36" s="35">
        <v>15582</v>
      </c>
      <c r="X36" s="35">
        <v>14363</v>
      </c>
      <c r="Y36" s="35">
        <v>13130</v>
      </c>
      <c r="Z36" s="35">
        <v>13248</v>
      </c>
      <c r="AA36" s="35">
        <v>13075</v>
      </c>
      <c r="AB36" s="35">
        <v>12442</v>
      </c>
      <c r="AC36" s="35">
        <v>12190</v>
      </c>
      <c r="AD36" s="35">
        <v>11910</v>
      </c>
      <c r="AE36" s="35">
        <v>12082</v>
      </c>
      <c r="AF36" s="35">
        <v>11660</v>
      </c>
      <c r="AG36" s="35">
        <v>11299</v>
      </c>
      <c r="AH36" s="35">
        <v>10746</v>
      </c>
      <c r="AI36" s="35">
        <v>11675</v>
      </c>
      <c r="AJ36" s="35">
        <v>11026</v>
      </c>
      <c r="AK36" s="35">
        <v>10846</v>
      </c>
      <c r="AL36" s="35">
        <v>10003</v>
      </c>
    </row>
    <row r="37" spans="1:38" x14ac:dyDescent="0.25">
      <c r="A37" s="44" t="s">
        <v>135</v>
      </c>
      <c r="B37" s="94">
        <v>15484</v>
      </c>
      <c r="C37" s="54">
        <v>15733</v>
      </c>
      <c r="D37" s="54">
        <v>14746</v>
      </c>
      <c r="E37" s="54">
        <v>13690</v>
      </c>
      <c r="F37" s="94">
        <v>13897</v>
      </c>
      <c r="G37" s="43">
        <v>15325</v>
      </c>
      <c r="H37" s="43">
        <v>14119</v>
      </c>
      <c r="I37" s="43">
        <v>13772</v>
      </c>
      <c r="J37" s="43">
        <v>14243</v>
      </c>
      <c r="K37" s="43">
        <v>14278</v>
      </c>
      <c r="L37" s="43">
        <v>11072</v>
      </c>
      <c r="M37" s="31">
        <v>10275</v>
      </c>
      <c r="N37" s="31">
        <v>11434</v>
      </c>
      <c r="O37" s="31">
        <v>12057</v>
      </c>
      <c r="P37" s="31">
        <v>7497</v>
      </c>
      <c r="Q37" s="31">
        <v>7418</v>
      </c>
      <c r="R37" s="31">
        <v>8268</v>
      </c>
      <c r="S37" s="31">
        <v>9468</v>
      </c>
      <c r="T37" s="31">
        <v>7062</v>
      </c>
      <c r="U37" s="31">
        <v>7660</v>
      </c>
      <c r="V37" s="31">
        <v>8408</v>
      </c>
      <c r="W37" s="31">
        <v>9719</v>
      </c>
      <c r="X37" s="31">
        <v>8259</v>
      </c>
      <c r="Y37" s="31">
        <v>7212</v>
      </c>
      <c r="Z37" s="31">
        <v>7600</v>
      </c>
      <c r="AA37" s="31">
        <v>7809</v>
      </c>
      <c r="AB37" s="31">
        <v>7609</v>
      </c>
      <c r="AC37" s="31">
        <v>7423</v>
      </c>
      <c r="AD37" s="31">
        <v>7135</v>
      </c>
      <c r="AE37" s="31">
        <v>7439</v>
      </c>
      <c r="AF37" s="31">
        <v>5983</v>
      </c>
      <c r="AG37" s="31">
        <v>5699</v>
      </c>
      <c r="AH37" s="31">
        <v>5342</v>
      </c>
      <c r="AI37" s="31">
        <v>6878</v>
      </c>
      <c r="AJ37" s="31">
        <v>6309</v>
      </c>
      <c r="AK37" s="31">
        <v>6197</v>
      </c>
      <c r="AL37" s="31">
        <v>5420</v>
      </c>
    </row>
    <row r="38" spans="1:38" x14ac:dyDescent="0.25">
      <c r="A38" s="49" t="s">
        <v>123</v>
      </c>
      <c r="B38" s="53">
        <v>352</v>
      </c>
      <c r="C38" s="53">
        <v>401</v>
      </c>
      <c r="D38" s="53">
        <v>426</v>
      </c>
      <c r="E38" s="53">
        <v>415</v>
      </c>
      <c r="F38" s="92">
        <v>443</v>
      </c>
      <c r="G38" s="36">
        <v>535</v>
      </c>
      <c r="H38" s="36">
        <v>477</v>
      </c>
      <c r="I38" s="36">
        <v>445</v>
      </c>
      <c r="J38" s="36">
        <v>538</v>
      </c>
      <c r="K38" s="36">
        <v>552</v>
      </c>
      <c r="L38" s="36">
        <v>512</v>
      </c>
      <c r="M38" s="34">
        <v>443</v>
      </c>
      <c r="N38" s="34">
        <v>472</v>
      </c>
      <c r="O38" s="34">
        <v>477</v>
      </c>
      <c r="P38" s="34">
        <v>421</v>
      </c>
      <c r="Q38" s="34">
        <v>467</v>
      </c>
      <c r="R38" s="34">
        <v>430</v>
      </c>
      <c r="S38" s="34">
        <v>465</v>
      </c>
      <c r="T38" s="34">
        <v>381</v>
      </c>
      <c r="U38" s="34">
        <v>344</v>
      </c>
      <c r="V38" s="34">
        <v>408</v>
      </c>
      <c r="W38" s="34">
        <v>395</v>
      </c>
      <c r="X38" s="34">
        <v>480</v>
      </c>
      <c r="Y38" s="34">
        <v>413</v>
      </c>
      <c r="Z38" s="34">
        <v>368</v>
      </c>
      <c r="AA38" s="34">
        <v>315</v>
      </c>
      <c r="AB38" s="34">
        <v>443</v>
      </c>
      <c r="AC38" s="34">
        <v>379</v>
      </c>
      <c r="AD38" s="34">
        <v>355</v>
      </c>
      <c r="AE38" s="34">
        <v>312</v>
      </c>
      <c r="AF38" s="34">
        <v>503</v>
      </c>
      <c r="AG38" s="34">
        <v>464</v>
      </c>
      <c r="AH38" s="34">
        <v>392</v>
      </c>
      <c r="AI38" s="34">
        <v>383</v>
      </c>
      <c r="AJ38" s="34">
        <v>397</v>
      </c>
      <c r="AK38" s="34">
        <v>326</v>
      </c>
      <c r="AL38" s="34">
        <v>273</v>
      </c>
    </row>
    <row r="39" spans="1:38" x14ac:dyDescent="0.25">
      <c r="A39" s="49" t="s">
        <v>124</v>
      </c>
      <c r="B39" s="98">
        <v>6549</v>
      </c>
      <c r="C39" s="53">
        <v>7278</v>
      </c>
      <c r="D39" s="53">
        <v>5539</v>
      </c>
      <c r="E39" s="53">
        <v>6788</v>
      </c>
      <c r="F39" s="92">
        <v>6608</v>
      </c>
      <c r="G39" s="36">
        <v>8652</v>
      </c>
      <c r="H39" s="36">
        <v>7825</v>
      </c>
      <c r="I39" s="36">
        <v>7446</v>
      </c>
      <c r="J39" s="36">
        <v>6966</v>
      </c>
      <c r="K39" s="36">
        <v>7726</v>
      </c>
      <c r="L39" s="36">
        <v>4810</v>
      </c>
      <c r="M39" s="34">
        <v>5145</v>
      </c>
      <c r="N39" s="34">
        <v>5687</v>
      </c>
      <c r="O39" s="34">
        <v>5618</v>
      </c>
      <c r="P39" s="34">
        <v>2606</v>
      </c>
      <c r="Q39" s="34">
        <v>2479</v>
      </c>
      <c r="R39" s="34">
        <v>3310</v>
      </c>
      <c r="S39" s="34">
        <v>3783</v>
      </c>
      <c r="T39" s="34">
        <v>2882</v>
      </c>
      <c r="U39" s="34">
        <v>3005</v>
      </c>
      <c r="V39" s="34">
        <v>3556</v>
      </c>
      <c r="W39" s="34">
        <v>4132</v>
      </c>
      <c r="X39" s="34">
        <v>2998</v>
      </c>
      <c r="Y39" s="34">
        <v>2632</v>
      </c>
      <c r="Z39" s="34">
        <v>2926</v>
      </c>
      <c r="AA39" s="34">
        <v>3150</v>
      </c>
      <c r="AB39" s="34">
        <v>3050</v>
      </c>
      <c r="AC39" s="34">
        <v>3157</v>
      </c>
      <c r="AD39" s="34">
        <v>2895</v>
      </c>
      <c r="AE39" s="34">
        <v>3133</v>
      </c>
      <c r="AF39" s="34">
        <v>2222</v>
      </c>
      <c r="AG39" s="34">
        <v>2044</v>
      </c>
      <c r="AH39" s="34">
        <v>1973</v>
      </c>
      <c r="AI39" s="34">
        <v>2799</v>
      </c>
      <c r="AJ39" s="34">
        <v>2227</v>
      </c>
      <c r="AK39" s="34">
        <v>2250</v>
      </c>
      <c r="AL39" s="34">
        <v>2083</v>
      </c>
    </row>
    <row r="40" spans="1:38" x14ac:dyDescent="0.25">
      <c r="A40" s="49" t="s">
        <v>125</v>
      </c>
      <c r="B40" s="53">
        <v>1489</v>
      </c>
      <c r="C40" s="53">
        <v>647</v>
      </c>
      <c r="D40" s="53">
        <v>1006</v>
      </c>
      <c r="E40" s="53">
        <v>188</v>
      </c>
      <c r="F40" s="92">
        <v>506</v>
      </c>
      <c r="G40" s="36">
        <v>421</v>
      </c>
      <c r="H40" s="36">
        <v>194</v>
      </c>
      <c r="I40" s="36">
        <v>114</v>
      </c>
      <c r="J40" s="36">
        <v>498</v>
      </c>
      <c r="K40" s="36">
        <v>437</v>
      </c>
      <c r="L40" s="36">
        <v>587</v>
      </c>
      <c r="M40" s="34">
        <v>100</v>
      </c>
      <c r="N40" s="34">
        <v>0</v>
      </c>
      <c r="O40" s="34">
        <v>489</v>
      </c>
      <c r="P40" s="34">
        <v>341</v>
      </c>
      <c r="Q40" s="34">
        <v>430</v>
      </c>
      <c r="R40" s="34">
        <v>350</v>
      </c>
      <c r="S40" s="34">
        <v>1055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</row>
    <row r="41" spans="1:38" x14ac:dyDescent="0.25">
      <c r="A41" s="49" t="s">
        <v>126</v>
      </c>
      <c r="B41" s="98">
        <v>1553</v>
      </c>
      <c r="C41" s="53">
        <v>1655</v>
      </c>
      <c r="D41" s="53">
        <v>2178</v>
      </c>
      <c r="E41" s="53">
        <v>925</v>
      </c>
      <c r="F41" s="92">
        <v>915</v>
      </c>
      <c r="G41" s="36">
        <v>303</v>
      </c>
      <c r="H41" s="36">
        <v>313</v>
      </c>
      <c r="I41" s="36">
        <v>346</v>
      </c>
      <c r="J41" s="36">
        <v>620</v>
      </c>
      <c r="K41" s="36">
        <v>640</v>
      </c>
      <c r="L41" s="36">
        <v>635</v>
      </c>
      <c r="M41" s="34">
        <v>364</v>
      </c>
      <c r="N41" s="34">
        <v>573</v>
      </c>
      <c r="O41" s="34">
        <v>802</v>
      </c>
      <c r="P41" s="34">
        <v>293</v>
      </c>
      <c r="Q41" s="34">
        <v>291</v>
      </c>
      <c r="R41" s="34">
        <v>383</v>
      </c>
      <c r="S41" s="34">
        <v>370</v>
      </c>
      <c r="T41" s="34">
        <v>372</v>
      </c>
      <c r="U41" s="34">
        <v>362</v>
      </c>
      <c r="V41" s="34">
        <v>47</v>
      </c>
      <c r="W41" s="34">
        <v>49</v>
      </c>
      <c r="X41" s="34">
        <v>51</v>
      </c>
      <c r="Y41" s="34">
        <v>56</v>
      </c>
      <c r="Z41" s="34">
        <v>63</v>
      </c>
      <c r="AA41" s="34">
        <v>113</v>
      </c>
      <c r="AB41" s="34">
        <v>96</v>
      </c>
      <c r="AC41" s="34">
        <v>78</v>
      </c>
      <c r="AD41" s="34">
        <v>219</v>
      </c>
      <c r="AE41" s="34">
        <v>175</v>
      </c>
      <c r="AF41" s="34">
        <v>166</v>
      </c>
      <c r="AG41" s="34">
        <v>175</v>
      </c>
      <c r="AH41" s="34">
        <v>56</v>
      </c>
      <c r="AI41" s="34">
        <v>596</v>
      </c>
      <c r="AJ41" s="34">
        <v>831</v>
      </c>
      <c r="AK41" s="34">
        <v>774</v>
      </c>
      <c r="AL41" s="34">
        <v>758</v>
      </c>
    </row>
    <row r="42" spans="1:38" x14ac:dyDescent="0.25">
      <c r="A42" s="49" t="s">
        <v>127</v>
      </c>
      <c r="B42" s="98">
        <v>3230</v>
      </c>
      <c r="C42" s="53">
        <v>3289</v>
      </c>
      <c r="D42" s="53">
        <v>3051</v>
      </c>
      <c r="E42" s="53">
        <v>3004</v>
      </c>
      <c r="F42" s="92">
        <v>3061</v>
      </c>
      <c r="G42" s="36">
        <v>3054</v>
      </c>
      <c r="H42" s="36">
        <v>3005</v>
      </c>
      <c r="I42" s="36">
        <v>3120</v>
      </c>
      <c r="J42" s="36">
        <v>3187</v>
      </c>
      <c r="K42" s="36">
        <v>3162</v>
      </c>
      <c r="L42" s="36">
        <v>2871</v>
      </c>
      <c r="M42" s="34">
        <v>2836</v>
      </c>
      <c r="N42" s="34">
        <v>2805</v>
      </c>
      <c r="O42" s="34">
        <v>2730</v>
      </c>
      <c r="P42" s="34">
        <v>2461</v>
      </c>
      <c r="Q42" s="34">
        <v>2355</v>
      </c>
      <c r="R42" s="34">
        <v>2293</v>
      </c>
      <c r="S42" s="34">
        <v>2309</v>
      </c>
      <c r="T42" s="34">
        <v>2153</v>
      </c>
      <c r="U42" s="34">
        <v>2311</v>
      </c>
      <c r="V42" s="34">
        <v>2526</v>
      </c>
      <c r="W42" s="34">
        <v>2740</v>
      </c>
      <c r="X42" s="34">
        <v>2627</v>
      </c>
      <c r="Y42" s="34">
        <v>2624</v>
      </c>
      <c r="Z42" s="34">
        <v>2667</v>
      </c>
      <c r="AA42" s="34">
        <v>2726</v>
      </c>
      <c r="AB42" s="34">
        <v>2521</v>
      </c>
      <c r="AC42" s="34">
        <v>2463</v>
      </c>
      <c r="AD42" s="34">
        <v>2470</v>
      </c>
      <c r="AE42" s="34">
        <v>2499</v>
      </c>
      <c r="AF42" s="34">
        <v>2277</v>
      </c>
      <c r="AG42" s="34">
        <v>2227</v>
      </c>
      <c r="AH42" s="34">
        <v>2211</v>
      </c>
      <c r="AI42" s="34">
        <v>2263</v>
      </c>
      <c r="AJ42" s="34">
        <v>2029</v>
      </c>
      <c r="AK42" s="34">
        <v>1948</v>
      </c>
      <c r="AL42" s="34">
        <v>1521</v>
      </c>
    </row>
    <row r="43" spans="1:38" x14ac:dyDescent="0.25">
      <c r="A43" s="49" t="s">
        <v>128</v>
      </c>
      <c r="B43" s="53"/>
      <c r="C43" s="53">
        <v>0</v>
      </c>
      <c r="D43" s="53">
        <v>0</v>
      </c>
      <c r="E43" s="53">
        <v>0</v>
      </c>
      <c r="F43" s="53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421</v>
      </c>
      <c r="V43" s="34">
        <v>408</v>
      </c>
      <c r="W43" s="34">
        <v>620</v>
      </c>
      <c r="X43" s="34">
        <v>819</v>
      </c>
      <c r="Y43" s="34">
        <v>418</v>
      </c>
      <c r="Z43" s="34">
        <v>417</v>
      </c>
      <c r="AA43" s="34">
        <v>216</v>
      </c>
      <c r="AB43" s="34">
        <v>15</v>
      </c>
      <c r="AC43" s="34">
        <v>12</v>
      </c>
      <c r="AD43" s="34">
        <v>119</v>
      </c>
      <c r="AE43" s="34">
        <v>118</v>
      </c>
      <c r="AF43" s="34">
        <v>117</v>
      </c>
      <c r="AG43" s="34">
        <v>114</v>
      </c>
      <c r="AH43" s="34">
        <v>4</v>
      </c>
      <c r="AI43" s="34">
        <v>0</v>
      </c>
      <c r="AJ43" s="34">
        <v>0</v>
      </c>
      <c r="AK43" s="34">
        <v>0</v>
      </c>
      <c r="AL43" s="34">
        <v>0</v>
      </c>
    </row>
    <row r="44" spans="1:38" x14ac:dyDescent="0.25">
      <c r="A44" s="49" t="s">
        <v>129</v>
      </c>
      <c r="B44" s="53">
        <v>138</v>
      </c>
      <c r="C44" s="53">
        <v>198</v>
      </c>
      <c r="D44" s="53">
        <v>136</v>
      </c>
      <c r="E44" s="53">
        <v>85</v>
      </c>
      <c r="F44" s="92">
        <v>148</v>
      </c>
      <c r="G44" s="36">
        <v>163</v>
      </c>
      <c r="H44" s="36">
        <v>103</v>
      </c>
      <c r="I44" s="36">
        <v>120</v>
      </c>
      <c r="J44" s="36">
        <v>193</v>
      </c>
      <c r="K44" s="36">
        <v>265</v>
      </c>
      <c r="L44" s="36">
        <v>167</v>
      </c>
      <c r="M44" s="34">
        <v>158</v>
      </c>
      <c r="N44" s="34">
        <v>628</v>
      </c>
      <c r="O44" s="34">
        <v>600</v>
      </c>
      <c r="P44" s="34">
        <v>509</v>
      </c>
      <c r="Q44" s="34">
        <v>480</v>
      </c>
      <c r="R44" s="34">
        <v>604</v>
      </c>
      <c r="S44" s="34">
        <v>489</v>
      </c>
      <c r="T44" s="34">
        <v>461</v>
      </c>
      <c r="U44" s="34">
        <v>424</v>
      </c>
      <c r="V44" s="34">
        <v>402</v>
      </c>
      <c r="W44" s="34">
        <v>503</v>
      </c>
      <c r="X44" s="34">
        <v>439</v>
      </c>
      <c r="Y44" s="34">
        <v>435</v>
      </c>
      <c r="Z44" s="34">
        <v>417</v>
      </c>
      <c r="AA44" s="34">
        <v>528</v>
      </c>
      <c r="AB44" s="34">
        <v>433</v>
      </c>
      <c r="AC44" s="34">
        <v>443</v>
      </c>
      <c r="AD44" s="34">
        <v>398</v>
      </c>
      <c r="AE44" s="34">
        <v>461</v>
      </c>
      <c r="AF44" s="34">
        <v>89</v>
      </c>
      <c r="AG44" s="34">
        <v>99</v>
      </c>
      <c r="AH44" s="34">
        <v>117</v>
      </c>
      <c r="AI44" s="34">
        <v>240</v>
      </c>
      <c r="AJ44" s="34">
        <v>168</v>
      </c>
      <c r="AK44" s="34">
        <v>239</v>
      </c>
      <c r="AL44" s="34">
        <v>224</v>
      </c>
    </row>
    <row r="45" spans="1:38" x14ac:dyDescent="0.25">
      <c r="A45" s="49" t="s">
        <v>130</v>
      </c>
      <c r="B45" s="53"/>
      <c r="C45" s="53">
        <v>0</v>
      </c>
      <c r="D45" s="53">
        <v>0</v>
      </c>
      <c r="E45" s="53">
        <v>0</v>
      </c>
      <c r="F45" s="53">
        <v>0</v>
      </c>
      <c r="G45" s="36">
        <v>0</v>
      </c>
      <c r="H45" s="36">
        <v>0</v>
      </c>
      <c r="I45" s="36">
        <v>0</v>
      </c>
      <c r="J45" s="36">
        <v>15</v>
      </c>
      <c r="K45" s="36">
        <v>15</v>
      </c>
      <c r="L45" s="36">
        <v>0</v>
      </c>
      <c r="M45" s="34">
        <v>0</v>
      </c>
      <c r="N45" s="34">
        <v>0</v>
      </c>
      <c r="O45" s="34">
        <v>0</v>
      </c>
      <c r="P45" s="34">
        <v>3</v>
      </c>
      <c r="Q45" s="34">
        <v>3</v>
      </c>
      <c r="R45" s="34">
        <v>4</v>
      </c>
      <c r="S45" s="34">
        <v>4</v>
      </c>
      <c r="T45" s="34">
        <v>1</v>
      </c>
      <c r="U45" s="34">
        <v>1</v>
      </c>
      <c r="V45" s="34">
        <v>223</v>
      </c>
      <c r="W45" s="34">
        <v>223</v>
      </c>
      <c r="X45" s="34">
        <v>0</v>
      </c>
      <c r="Y45" s="34">
        <v>0</v>
      </c>
      <c r="Z45" s="34">
        <v>0</v>
      </c>
      <c r="AA45" s="34">
        <v>0</v>
      </c>
      <c r="AB45" s="34">
        <v>208</v>
      </c>
      <c r="AC45" s="34">
        <v>0</v>
      </c>
      <c r="AD45" s="34">
        <v>5</v>
      </c>
      <c r="AE45" s="34">
        <v>4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2</v>
      </c>
    </row>
    <row r="46" spans="1:38" x14ac:dyDescent="0.25">
      <c r="A46" s="49" t="s">
        <v>103</v>
      </c>
      <c r="B46" s="53">
        <v>91</v>
      </c>
      <c r="C46" s="53">
        <v>119</v>
      </c>
      <c r="D46" s="53">
        <v>86</v>
      </c>
      <c r="E46" s="53">
        <v>94</v>
      </c>
      <c r="F46" s="92">
        <v>147</v>
      </c>
      <c r="G46" s="36">
        <v>154</v>
      </c>
      <c r="H46" s="36">
        <v>81</v>
      </c>
      <c r="I46" s="36">
        <v>115</v>
      </c>
      <c r="J46" s="36">
        <v>98</v>
      </c>
      <c r="K46" s="36">
        <v>139</v>
      </c>
      <c r="L46" s="36">
        <v>142</v>
      </c>
      <c r="M46" s="34">
        <v>131</v>
      </c>
      <c r="N46" s="34">
        <v>112</v>
      </c>
      <c r="O46" s="34">
        <v>188</v>
      </c>
      <c r="P46" s="34">
        <v>155</v>
      </c>
      <c r="Q46" s="34">
        <v>123</v>
      </c>
      <c r="R46" s="34">
        <v>97</v>
      </c>
      <c r="S46" s="34">
        <v>95</v>
      </c>
      <c r="T46" s="34">
        <v>87</v>
      </c>
      <c r="U46" s="34">
        <v>75</v>
      </c>
      <c r="V46" s="34">
        <v>69</v>
      </c>
      <c r="W46" s="34">
        <v>70</v>
      </c>
      <c r="X46" s="34">
        <v>46</v>
      </c>
      <c r="Y46" s="34">
        <v>43</v>
      </c>
      <c r="Z46" s="34">
        <v>37</v>
      </c>
      <c r="AA46" s="34">
        <v>54</v>
      </c>
      <c r="AB46" s="34">
        <v>321</v>
      </c>
      <c r="AC46" s="34">
        <v>293</v>
      </c>
      <c r="AD46" s="34">
        <v>120</v>
      </c>
      <c r="AE46" s="34">
        <v>110</v>
      </c>
      <c r="AF46" s="34">
        <v>88</v>
      </c>
      <c r="AG46" s="34">
        <v>74</v>
      </c>
      <c r="AH46" s="34">
        <v>106</v>
      </c>
      <c r="AI46" s="34">
        <v>91</v>
      </c>
      <c r="AJ46" s="34">
        <v>39</v>
      </c>
      <c r="AK46" s="34">
        <v>28</v>
      </c>
      <c r="AL46" s="34">
        <v>62</v>
      </c>
    </row>
    <row r="47" spans="1:38" x14ac:dyDescent="0.25">
      <c r="A47" s="49" t="s">
        <v>131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3</v>
      </c>
      <c r="Y47" s="34">
        <v>3</v>
      </c>
      <c r="Z47" s="34">
        <v>4</v>
      </c>
      <c r="AA47" s="34">
        <v>4</v>
      </c>
      <c r="AB47" s="34">
        <v>4</v>
      </c>
      <c r="AC47" s="34">
        <v>4</v>
      </c>
      <c r="AD47" s="34">
        <v>4</v>
      </c>
      <c r="AE47" s="34">
        <v>3</v>
      </c>
      <c r="AF47" s="34">
        <v>3</v>
      </c>
      <c r="AG47" s="34">
        <v>3</v>
      </c>
      <c r="AH47" s="34">
        <v>3</v>
      </c>
      <c r="AI47" s="34">
        <v>4</v>
      </c>
      <c r="AJ47" s="34">
        <v>4</v>
      </c>
      <c r="AK47" s="34">
        <v>0</v>
      </c>
      <c r="AL47" s="34">
        <v>0</v>
      </c>
    </row>
    <row r="48" spans="1:38" x14ac:dyDescent="0.25">
      <c r="A48" s="49" t="s">
        <v>143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36">
        <v>0</v>
      </c>
      <c r="H48" s="36">
        <v>0</v>
      </c>
      <c r="I48" s="36">
        <v>0</v>
      </c>
      <c r="J48" s="36">
        <v>0</v>
      </c>
      <c r="K48" s="36"/>
      <c r="L48" s="36">
        <v>364</v>
      </c>
      <c r="M48" s="34">
        <v>354</v>
      </c>
      <c r="N48" s="34">
        <v>340</v>
      </c>
      <c r="O48" s="34">
        <v>336</v>
      </c>
      <c r="P48" s="34">
        <v>269</v>
      </c>
      <c r="Q48" s="34">
        <v>264</v>
      </c>
      <c r="R48" s="34">
        <v>264</v>
      </c>
      <c r="S48" s="34">
        <v>265</v>
      </c>
      <c r="T48" s="34">
        <v>176</v>
      </c>
      <c r="U48" s="34">
        <v>175</v>
      </c>
      <c r="V48" s="34">
        <v>169</v>
      </c>
      <c r="W48" s="34">
        <v>162</v>
      </c>
      <c r="X48" s="34">
        <v>98</v>
      </c>
      <c r="Y48" s="34">
        <v>106</v>
      </c>
      <c r="Z48" s="34">
        <v>96</v>
      </c>
      <c r="AA48" s="34">
        <v>78</v>
      </c>
      <c r="AB48" s="34">
        <v>76</v>
      </c>
      <c r="AC48" s="34">
        <v>75</v>
      </c>
      <c r="AD48" s="34">
        <v>78</v>
      </c>
      <c r="AE48" s="34">
        <v>74</v>
      </c>
      <c r="AF48" s="34">
        <v>71</v>
      </c>
      <c r="AG48" s="34">
        <v>69</v>
      </c>
      <c r="AH48" s="34">
        <v>66</v>
      </c>
      <c r="AI48" s="34">
        <v>67</v>
      </c>
      <c r="AJ48" s="34">
        <v>78</v>
      </c>
      <c r="AK48" s="34">
        <v>85</v>
      </c>
      <c r="AL48" s="34">
        <v>102</v>
      </c>
    </row>
    <row r="49" spans="1:38" s="9" customFormat="1" x14ac:dyDescent="0.25">
      <c r="A49" s="49" t="s">
        <v>132</v>
      </c>
      <c r="B49" s="53">
        <v>364</v>
      </c>
      <c r="C49" s="53">
        <v>369</v>
      </c>
      <c r="D49" s="53">
        <v>405</v>
      </c>
      <c r="E49" s="53">
        <v>406</v>
      </c>
      <c r="F49" s="92">
        <v>403</v>
      </c>
      <c r="G49" s="36">
        <v>401</v>
      </c>
      <c r="H49" s="36">
        <v>432</v>
      </c>
      <c r="I49" s="36">
        <v>412</v>
      </c>
      <c r="J49" s="36">
        <v>380</v>
      </c>
      <c r="K49" s="36">
        <v>368</v>
      </c>
      <c r="L49" s="36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s="26" customFormat="1" x14ac:dyDescent="0.25">
      <c r="A50" s="49" t="s">
        <v>133</v>
      </c>
      <c r="B50" s="53">
        <v>442</v>
      </c>
      <c r="C50" s="53">
        <v>515</v>
      </c>
      <c r="D50" s="53">
        <v>510</v>
      </c>
      <c r="E50" s="53">
        <v>517</v>
      </c>
      <c r="F50" s="92">
        <v>510</v>
      </c>
      <c r="G50" s="36">
        <v>540</v>
      </c>
      <c r="H50" s="36">
        <v>546</v>
      </c>
      <c r="I50" s="36">
        <v>571</v>
      </c>
      <c r="J50" s="36">
        <v>441</v>
      </c>
      <c r="K50" s="36">
        <v>446</v>
      </c>
      <c r="L50" s="36">
        <v>587</v>
      </c>
      <c r="M50" s="34">
        <v>412</v>
      </c>
      <c r="N50" s="34">
        <v>304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26" customFormat="1" x14ac:dyDescent="0.25">
      <c r="A51" s="49" t="s">
        <v>134</v>
      </c>
      <c r="B51" s="53">
        <v>625</v>
      </c>
      <c r="C51" s="53">
        <v>609</v>
      </c>
      <c r="D51" s="53">
        <v>863</v>
      </c>
      <c r="E51" s="53">
        <v>846</v>
      </c>
      <c r="F51" s="92">
        <v>564</v>
      </c>
      <c r="G51" s="36">
        <v>548</v>
      </c>
      <c r="H51" s="36">
        <v>818</v>
      </c>
      <c r="I51" s="36">
        <v>810</v>
      </c>
      <c r="J51" s="36">
        <v>782</v>
      </c>
      <c r="K51" s="36"/>
      <c r="L51" s="36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1:38" x14ac:dyDescent="0.25">
      <c r="A52" s="49" t="s">
        <v>97</v>
      </c>
      <c r="B52" s="53">
        <v>651</v>
      </c>
      <c r="C52" s="53">
        <v>653</v>
      </c>
      <c r="D52" s="53">
        <v>546</v>
      </c>
      <c r="E52" s="53">
        <v>422</v>
      </c>
      <c r="F52" s="92">
        <v>593</v>
      </c>
      <c r="G52" s="36">
        <v>554</v>
      </c>
      <c r="H52" s="36">
        <v>325</v>
      </c>
      <c r="I52" s="36">
        <v>273</v>
      </c>
      <c r="J52" s="36">
        <v>525</v>
      </c>
      <c r="K52" s="36">
        <v>528</v>
      </c>
      <c r="L52" s="36">
        <v>397</v>
      </c>
      <c r="M52" s="34">
        <v>744</v>
      </c>
      <c r="N52" s="34">
        <v>513</v>
      </c>
      <c r="O52" s="34">
        <v>817</v>
      </c>
      <c r="P52" s="34">
        <v>439</v>
      </c>
      <c r="Q52" s="34">
        <v>526</v>
      </c>
      <c r="R52" s="34">
        <v>533</v>
      </c>
      <c r="S52" s="34">
        <v>633</v>
      </c>
      <c r="T52" s="34">
        <v>549</v>
      </c>
      <c r="U52" s="34">
        <v>542</v>
      </c>
      <c r="V52" s="34">
        <v>600</v>
      </c>
      <c r="W52" s="34">
        <v>825</v>
      </c>
      <c r="X52" s="34">
        <v>698</v>
      </c>
      <c r="Y52" s="34">
        <v>482</v>
      </c>
      <c r="Z52" s="34">
        <v>605</v>
      </c>
      <c r="AA52" s="34">
        <v>624</v>
      </c>
      <c r="AB52" s="34">
        <v>443</v>
      </c>
      <c r="AC52" s="34">
        <v>520</v>
      </c>
      <c r="AD52" s="34">
        <v>474</v>
      </c>
      <c r="AE52" s="34">
        <v>550</v>
      </c>
      <c r="AF52" s="34">
        <v>447</v>
      </c>
      <c r="AG52" s="34">
        <v>400</v>
      </c>
      <c r="AH52" s="34">
        <v>414</v>
      </c>
      <c r="AI52" s="34">
        <v>435</v>
      </c>
      <c r="AJ52" s="34">
        <v>538</v>
      </c>
      <c r="AK52" s="34">
        <v>543</v>
      </c>
      <c r="AL52" s="34">
        <v>397</v>
      </c>
    </row>
    <row r="53" spans="1:38" x14ac:dyDescent="0.25">
      <c r="A53" s="44" t="s">
        <v>136</v>
      </c>
      <c r="B53" s="99">
        <v>7814</v>
      </c>
      <c r="C53" s="54">
        <v>8113</v>
      </c>
      <c r="D53" s="54">
        <v>5588</v>
      </c>
      <c r="E53" s="54">
        <v>5787</v>
      </c>
      <c r="F53" s="94">
        <v>6477</v>
      </c>
      <c r="G53" s="43">
        <v>7352</v>
      </c>
      <c r="H53" s="43">
        <v>5101</v>
      </c>
      <c r="I53" s="43">
        <v>2337</v>
      </c>
      <c r="J53" s="43">
        <v>5458</v>
      </c>
      <c r="K53" s="43">
        <v>2694</v>
      </c>
      <c r="L53" s="43">
        <v>2677</v>
      </c>
      <c r="M53" s="31">
        <v>2729</v>
      </c>
      <c r="N53" s="31">
        <v>2636</v>
      </c>
      <c r="O53" s="31">
        <v>2662</v>
      </c>
      <c r="P53" s="31">
        <v>2544</v>
      </c>
      <c r="Q53" s="31">
        <v>2501</v>
      </c>
      <c r="R53" s="31">
        <v>2563</v>
      </c>
      <c r="S53" s="31">
        <v>2574</v>
      </c>
      <c r="T53" s="31">
        <v>1746</v>
      </c>
      <c r="U53" s="31">
        <v>1712</v>
      </c>
      <c r="V53" s="31">
        <v>1525</v>
      </c>
      <c r="W53" s="31">
        <v>1570</v>
      </c>
      <c r="X53" s="31">
        <v>1576</v>
      </c>
      <c r="Y53" s="31">
        <v>1600</v>
      </c>
      <c r="Z53" s="31">
        <v>1518</v>
      </c>
      <c r="AA53" s="31">
        <v>1723</v>
      </c>
      <c r="AB53" s="31">
        <v>1669</v>
      </c>
      <c r="AC53" s="31">
        <v>1576</v>
      </c>
      <c r="AD53" s="31">
        <v>1680</v>
      </c>
      <c r="AE53" s="31">
        <v>1648</v>
      </c>
      <c r="AF53" s="31">
        <v>2912</v>
      </c>
      <c r="AG53" s="31">
        <v>2903</v>
      </c>
      <c r="AH53" s="31">
        <v>2713</v>
      </c>
      <c r="AI53" s="31">
        <v>2122</v>
      </c>
      <c r="AJ53" s="31">
        <v>2168</v>
      </c>
      <c r="AK53" s="31">
        <v>2109</v>
      </c>
      <c r="AL53" s="31">
        <v>2051</v>
      </c>
    </row>
    <row r="54" spans="1:38" x14ac:dyDescent="0.25">
      <c r="A54" s="49" t="s">
        <v>126</v>
      </c>
      <c r="B54" s="53">
        <v>500</v>
      </c>
      <c r="C54" s="53">
        <v>500</v>
      </c>
      <c r="D54" s="53">
        <v>3</v>
      </c>
      <c r="E54" s="53">
        <v>2</v>
      </c>
      <c r="F54" s="92">
        <v>2</v>
      </c>
      <c r="G54" s="36">
        <v>622</v>
      </c>
      <c r="H54" s="36">
        <v>127</v>
      </c>
      <c r="I54" s="36">
        <v>4</v>
      </c>
      <c r="J54" s="36">
        <v>4</v>
      </c>
      <c r="K54" s="36">
        <v>93</v>
      </c>
      <c r="L54" s="36">
        <v>91</v>
      </c>
      <c r="M54" s="34">
        <v>112</v>
      </c>
      <c r="N54" s="34">
        <v>115</v>
      </c>
      <c r="O54" s="34">
        <v>135</v>
      </c>
      <c r="P54" s="34">
        <v>129</v>
      </c>
      <c r="Q54" s="34">
        <v>145</v>
      </c>
      <c r="R54" s="34">
        <v>395</v>
      </c>
      <c r="S54" s="34">
        <v>415</v>
      </c>
      <c r="T54" s="34">
        <v>402</v>
      </c>
      <c r="U54" s="34">
        <v>416</v>
      </c>
      <c r="V54" s="34">
        <v>149</v>
      </c>
      <c r="W54" s="34">
        <v>161</v>
      </c>
      <c r="X54" s="34">
        <v>163</v>
      </c>
      <c r="Y54" s="34">
        <v>150</v>
      </c>
      <c r="Z54" s="34">
        <v>155</v>
      </c>
      <c r="AA54" s="34">
        <v>167</v>
      </c>
      <c r="AB54" s="34">
        <v>103</v>
      </c>
      <c r="AC54" s="34">
        <v>12</v>
      </c>
      <c r="AD54" s="34">
        <v>20</v>
      </c>
      <c r="AE54" s="34">
        <v>70</v>
      </c>
      <c r="AF54" s="34">
        <v>88</v>
      </c>
      <c r="AG54" s="34">
        <v>90</v>
      </c>
      <c r="AH54" s="34">
        <v>226</v>
      </c>
      <c r="AI54" s="34">
        <v>188</v>
      </c>
      <c r="AJ54" s="34">
        <v>198</v>
      </c>
      <c r="AK54" s="34">
        <v>154</v>
      </c>
      <c r="AL54" s="34">
        <v>150</v>
      </c>
    </row>
    <row r="55" spans="1:38" x14ac:dyDescent="0.25">
      <c r="A55" s="49" t="s">
        <v>127</v>
      </c>
      <c r="B55" s="53">
        <v>422</v>
      </c>
      <c r="C55" s="53">
        <v>457</v>
      </c>
      <c r="D55" s="53">
        <v>371</v>
      </c>
      <c r="E55" s="53">
        <v>335</v>
      </c>
      <c r="F55" s="92">
        <v>340</v>
      </c>
      <c r="G55" s="36">
        <v>346</v>
      </c>
      <c r="H55" s="36">
        <v>285</v>
      </c>
      <c r="I55" s="36">
        <v>291</v>
      </c>
      <c r="J55" s="36">
        <v>296</v>
      </c>
      <c r="K55" s="36">
        <v>304</v>
      </c>
      <c r="L55" s="36">
        <v>251</v>
      </c>
      <c r="M55" s="34">
        <v>246</v>
      </c>
      <c r="N55" s="34">
        <v>251</v>
      </c>
      <c r="O55" s="34">
        <v>272</v>
      </c>
      <c r="P55" s="34">
        <v>228</v>
      </c>
      <c r="Q55" s="34">
        <v>193</v>
      </c>
      <c r="R55" s="34">
        <v>172</v>
      </c>
      <c r="S55" s="34">
        <v>165</v>
      </c>
      <c r="T55" s="34">
        <v>122</v>
      </c>
      <c r="U55" s="34">
        <v>99</v>
      </c>
      <c r="V55" s="34">
        <v>113</v>
      </c>
      <c r="W55" s="34">
        <v>136</v>
      </c>
      <c r="X55" s="34">
        <v>120</v>
      </c>
      <c r="Y55" s="34">
        <v>122</v>
      </c>
      <c r="Z55" s="34">
        <v>126</v>
      </c>
      <c r="AA55" s="34">
        <v>140</v>
      </c>
      <c r="AB55" s="34">
        <v>120</v>
      </c>
      <c r="AC55" s="34">
        <v>108</v>
      </c>
      <c r="AD55" s="34">
        <v>115</v>
      </c>
      <c r="AE55" s="34">
        <v>130</v>
      </c>
      <c r="AF55" s="34">
        <v>112</v>
      </c>
      <c r="AG55" s="34">
        <v>116</v>
      </c>
      <c r="AH55" s="34">
        <v>112</v>
      </c>
      <c r="AI55" s="34">
        <v>129</v>
      </c>
      <c r="AJ55" s="34">
        <v>94</v>
      </c>
      <c r="AK55" s="34">
        <v>114</v>
      </c>
      <c r="AL55" s="34">
        <v>87</v>
      </c>
    </row>
    <row r="56" spans="1:38" x14ac:dyDescent="0.25">
      <c r="A56" s="49" t="s">
        <v>137</v>
      </c>
      <c r="B56" s="53">
        <v>6</v>
      </c>
      <c r="C56" s="53">
        <v>6</v>
      </c>
      <c r="D56" s="53">
        <v>6</v>
      </c>
      <c r="E56" s="53">
        <v>6</v>
      </c>
      <c r="F56" s="92">
        <v>6</v>
      </c>
      <c r="G56" s="36">
        <v>6</v>
      </c>
      <c r="H56" s="36">
        <v>6</v>
      </c>
      <c r="I56" s="36">
        <v>6</v>
      </c>
      <c r="J56" s="36">
        <v>5</v>
      </c>
      <c r="K56" s="36">
        <v>5</v>
      </c>
      <c r="L56" s="36">
        <v>6</v>
      </c>
      <c r="M56" s="34">
        <v>11</v>
      </c>
      <c r="N56" s="34">
        <v>14</v>
      </c>
      <c r="O56" s="34">
        <v>14</v>
      </c>
      <c r="P56" s="34">
        <v>23</v>
      </c>
      <c r="Q56" s="34">
        <v>28</v>
      </c>
      <c r="R56" s="34">
        <v>29</v>
      </c>
      <c r="S56" s="34">
        <v>27</v>
      </c>
      <c r="T56" s="34">
        <v>29</v>
      </c>
      <c r="U56" s="34">
        <v>28</v>
      </c>
      <c r="V56" s="34">
        <v>3</v>
      </c>
      <c r="W56" s="34">
        <v>3</v>
      </c>
      <c r="X56" s="34">
        <v>3</v>
      </c>
      <c r="Y56" s="34">
        <v>3</v>
      </c>
      <c r="Z56" s="34">
        <v>3</v>
      </c>
      <c r="AA56" s="34">
        <v>3</v>
      </c>
      <c r="AB56" s="34">
        <v>3</v>
      </c>
      <c r="AC56" s="34">
        <v>3</v>
      </c>
      <c r="AD56" s="34">
        <v>3</v>
      </c>
      <c r="AE56" s="34">
        <v>3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</row>
    <row r="57" spans="1:38" x14ac:dyDescent="0.25">
      <c r="A57" s="49" t="s">
        <v>138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1269</v>
      </c>
      <c r="AG57" s="34">
        <v>1243</v>
      </c>
      <c r="AH57" s="34">
        <v>1216</v>
      </c>
      <c r="AI57" s="34">
        <v>1185</v>
      </c>
      <c r="AJ57" s="34">
        <v>1296</v>
      </c>
      <c r="AK57" s="34">
        <v>1255</v>
      </c>
      <c r="AL57" s="34">
        <v>1218</v>
      </c>
    </row>
    <row r="58" spans="1:38" x14ac:dyDescent="0.25">
      <c r="A58" s="49" t="s">
        <v>128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400</v>
      </c>
      <c r="Z58" s="34">
        <v>400</v>
      </c>
      <c r="AA58" s="34">
        <v>600</v>
      </c>
      <c r="AB58" s="34">
        <v>800</v>
      </c>
      <c r="AC58" s="34">
        <v>800</v>
      </c>
      <c r="AD58" s="34">
        <v>799</v>
      </c>
      <c r="AE58" s="34">
        <v>799</v>
      </c>
      <c r="AF58" s="34">
        <v>799</v>
      </c>
      <c r="AG58" s="34">
        <v>801</v>
      </c>
      <c r="AH58" s="34">
        <v>402</v>
      </c>
      <c r="AI58" s="34">
        <v>0</v>
      </c>
      <c r="AJ58" s="34">
        <v>0</v>
      </c>
      <c r="AK58" s="34">
        <v>0</v>
      </c>
      <c r="AL58" s="34">
        <v>0</v>
      </c>
    </row>
    <row r="59" spans="1:38" x14ac:dyDescent="0.25">
      <c r="A59" s="49" t="s">
        <v>139</v>
      </c>
      <c r="B59" s="53">
        <v>0</v>
      </c>
      <c r="C59" s="36">
        <v>0</v>
      </c>
      <c r="D59" s="36">
        <v>0</v>
      </c>
      <c r="E59" s="36">
        <v>0</v>
      </c>
      <c r="F59" s="36">
        <v>10</v>
      </c>
      <c r="G59" s="36">
        <v>5</v>
      </c>
      <c r="H59" s="36">
        <v>0</v>
      </c>
      <c r="I59" s="36">
        <v>0</v>
      </c>
      <c r="J59" s="36">
        <v>0</v>
      </c>
      <c r="K59" s="36">
        <v>0</v>
      </c>
      <c r="L59" s="36">
        <v>16</v>
      </c>
      <c r="M59" s="34">
        <v>19</v>
      </c>
      <c r="N59" s="34">
        <v>12</v>
      </c>
      <c r="O59" s="34">
        <v>1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115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</row>
    <row r="60" spans="1:38" x14ac:dyDescent="0.25">
      <c r="A60" s="49" t="s">
        <v>131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39</v>
      </c>
      <c r="Y60" s="34">
        <v>39</v>
      </c>
      <c r="Z60" s="34">
        <v>40</v>
      </c>
      <c r="AA60" s="34">
        <v>40</v>
      </c>
      <c r="AB60" s="34">
        <v>40</v>
      </c>
      <c r="AC60" s="34">
        <v>41</v>
      </c>
      <c r="AD60" s="34">
        <v>41</v>
      </c>
      <c r="AE60" s="34">
        <v>42</v>
      </c>
      <c r="AF60" s="34">
        <v>42</v>
      </c>
      <c r="AG60" s="34">
        <v>42</v>
      </c>
      <c r="AH60" s="34">
        <v>42</v>
      </c>
      <c r="AI60" s="34">
        <v>42</v>
      </c>
      <c r="AJ60" s="34">
        <v>43</v>
      </c>
      <c r="AK60" s="34">
        <v>44</v>
      </c>
      <c r="AL60" s="34">
        <v>55</v>
      </c>
    </row>
    <row r="61" spans="1:38" s="9" customFormat="1" x14ac:dyDescent="0.25">
      <c r="A61" s="49" t="s">
        <v>140</v>
      </c>
      <c r="B61" s="53">
        <v>24</v>
      </c>
      <c r="C61" s="53">
        <v>25</v>
      </c>
      <c r="D61" s="53">
        <v>25</v>
      </c>
      <c r="E61" s="53">
        <v>29</v>
      </c>
      <c r="F61" s="92">
        <v>30</v>
      </c>
      <c r="G61" s="36">
        <v>30</v>
      </c>
      <c r="H61" s="36">
        <v>37</v>
      </c>
      <c r="I61" s="36">
        <v>39</v>
      </c>
      <c r="J61" s="36">
        <v>43</v>
      </c>
      <c r="K61" s="36">
        <v>43</v>
      </c>
      <c r="L61" s="36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x14ac:dyDescent="0.25">
      <c r="A62" s="49" t="s">
        <v>141</v>
      </c>
      <c r="B62" s="92">
        <v>1751</v>
      </c>
      <c r="C62" s="53">
        <v>1865</v>
      </c>
      <c r="D62" s="53">
        <v>802</v>
      </c>
      <c r="E62" s="53">
        <v>842</v>
      </c>
      <c r="F62" s="92">
        <v>856</v>
      </c>
      <c r="G62" s="36">
        <v>977</v>
      </c>
      <c r="H62" s="36">
        <v>954</v>
      </c>
      <c r="I62" s="36">
        <v>1000</v>
      </c>
      <c r="J62" s="36">
        <v>1285</v>
      </c>
      <c r="K62" s="36">
        <v>1239</v>
      </c>
      <c r="L62" s="36">
        <v>1171</v>
      </c>
      <c r="M62" s="34">
        <v>1148</v>
      </c>
      <c r="N62" s="34">
        <v>976</v>
      </c>
      <c r="O62" s="34">
        <v>906</v>
      </c>
      <c r="P62" s="34">
        <v>734</v>
      </c>
      <c r="Q62" s="34">
        <v>722</v>
      </c>
      <c r="R62" s="34">
        <v>575</v>
      </c>
      <c r="S62" s="34">
        <v>554</v>
      </c>
      <c r="T62" s="34">
        <v>571</v>
      </c>
      <c r="U62" s="34">
        <v>517</v>
      </c>
      <c r="V62" s="34">
        <v>592</v>
      </c>
      <c r="W62" s="34">
        <v>569</v>
      </c>
      <c r="X62" s="34">
        <v>559</v>
      </c>
      <c r="Y62" s="34">
        <v>511</v>
      </c>
      <c r="Z62" s="34">
        <v>400</v>
      </c>
      <c r="AA62" s="34">
        <v>373</v>
      </c>
      <c r="AB62" s="34">
        <v>216</v>
      </c>
      <c r="AC62" s="34">
        <v>210</v>
      </c>
      <c r="AD62" s="34">
        <v>167</v>
      </c>
      <c r="AE62" s="34">
        <v>165</v>
      </c>
      <c r="AF62" s="34">
        <v>172</v>
      </c>
      <c r="AG62" s="34">
        <v>169</v>
      </c>
      <c r="AH62" s="34">
        <v>163</v>
      </c>
      <c r="AI62" s="34">
        <v>160</v>
      </c>
      <c r="AJ62" s="34">
        <v>114</v>
      </c>
      <c r="AK62" s="34">
        <v>101</v>
      </c>
      <c r="AL62" s="34">
        <v>104</v>
      </c>
    </row>
    <row r="63" spans="1:38" x14ac:dyDescent="0.25">
      <c r="A63" s="49" t="s">
        <v>142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4">
        <v>0</v>
      </c>
      <c r="N63" s="34">
        <v>0</v>
      </c>
      <c r="O63" s="34">
        <v>0</v>
      </c>
      <c r="P63" s="34">
        <v>371</v>
      </c>
      <c r="Q63" s="34">
        <v>326</v>
      </c>
      <c r="R63" s="34">
        <v>254</v>
      </c>
      <c r="S63" s="34">
        <v>225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</row>
    <row r="64" spans="1:38" x14ac:dyDescent="0.25">
      <c r="A64" s="49" t="s">
        <v>143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923</v>
      </c>
      <c r="K64" s="36">
        <v>0</v>
      </c>
      <c r="L64" s="36">
        <v>1103</v>
      </c>
      <c r="M64" s="34">
        <v>1185</v>
      </c>
      <c r="N64" s="34">
        <v>1260</v>
      </c>
      <c r="O64" s="34">
        <v>0</v>
      </c>
      <c r="P64" s="34">
        <v>1058</v>
      </c>
      <c r="Q64" s="34">
        <v>1086</v>
      </c>
      <c r="R64" s="34">
        <v>1138</v>
      </c>
      <c r="S64" s="34">
        <v>1188</v>
      </c>
      <c r="T64" s="34">
        <v>622</v>
      </c>
      <c r="U64" s="34">
        <v>652</v>
      </c>
      <c r="V64" s="34">
        <v>668</v>
      </c>
      <c r="W64" s="34">
        <v>701</v>
      </c>
      <c r="X64" s="34">
        <v>692</v>
      </c>
      <c r="Y64" s="34">
        <v>375</v>
      </c>
      <c r="Z64" s="34">
        <v>394</v>
      </c>
      <c r="AA64" s="34">
        <v>375</v>
      </c>
      <c r="AB64" s="34">
        <v>386</v>
      </c>
      <c r="AC64" s="34">
        <v>401</v>
      </c>
      <c r="AD64" s="34">
        <v>417</v>
      </c>
      <c r="AE64" s="34">
        <v>439</v>
      </c>
      <c r="AF64" s="34">
        <v>337</v>
      </c>
      <c r="AG64" s="34">
        <v>352</v>
      </c>
      <c r="AH64" s="34">
        <v>368</v>
      </c>
      <c r="AI64" s="34">
        <v>381</v>
      </c>
      <c r="AJ64" s="34">
        <v>391</v>
      </c>
      <c r="AK64" s="34">
        <v>408</v>
      </c>
      <c r="AL64" s="34">
        <v>392</v>
      </c>
    </row>
    <row r="65" spans="1:38" s="45" customFormat="1" x14ac:dyDescent="0.25">
      <c r="A65" s="49" t="s">
        <v>134</v>
      </c>
      <c r="B65" s="36">
        <v>3872</v>
      </c>
      <c r="C65" s="36">
        <v>3974</v>
      </c>
      <c r="D65" s="36">
        <v>3014</v>
      </c>
      <c r="E65" s="36">
        <v>3112</v>
      </c>
      <c r="F65" s="92">
        <v>3706</v>
      </c>
      <c r="G65" s="36">
        <v>3752</v>
      </c>
      <c r="H65" s="36">
        <v>2845</v>
      </c>
      <c r="I65" s="36">
        <v>2927</v>
      </c>
      <c r="J65" s="36">
        <v>2894</v>
      </c>
      <c r="K65" s="36"/>
      <c r="L65" s="36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9" customFormat="1" x14ac:dyDescent="0.25">
      <c r="A66" s="49" t="s">
        <v>144</v>
      </c>
      <c r="B66" s="98">
        <v>1202</v>
      </c>
      <c r="C66" s="53">
        <v>1266</v>
      </c>
      <c r="D66" s="53">
        <v>1348</v>
      </c>
      <c r="E66" s="53">
        <v>1436</v>
      </c>
      <c r="F66" s="92">
        <v>1520</v>
      </c>
      <c r="G66" s="36">
        <v>1605</v>
      </c>
      <c r="H66" s="36">
        <v>839</v>
      </c>
      <c r="I66" s="36">
        <v>926</v>
      </c>
      <c r="J66" s="36">
        <v>0</v>
      </c>
      <c r="K66" s="36">
        <v>1006</v>
      </c>
      <c r="L66" s="36">
        <v>0</v>
      </c>
      <c r="M66" s="34">
        <v>0</v>
      </c>
      <c r="N66" s="34">
        <v>0</v>
      </c>
      <c r="O66" s="34">
        <v>1326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x14ac:dyDescent="0.25">
      <c r="A67" s="49" t="s">
        <v>97</v>
      </c>
      <c r="B67" s="53">
        <v>37</v>
      </c>
      <c r="C67" s="53">
        <v>20</v>
      </c>
      <c r="D67" s="53">
        <v>19</v>
      </c>
      <c r="E67" s="53">
        <v>25</v>
      </c>
      <c r="F67" s="92">
        <v>7</v>
      </c>
      <c r="G67" s="36">
        <v>9</v>
      </c>
      <c r="H67" s="36">
        <v>8</v>
      </c>
      <c r="I67" s="36">
        <v>8</v>
      </c>
      <c r="J67" s="36">
        <v>8</v>
      </c>
      <c r="K67" s="36">
        <v>4</v>
      </c>
      <c r="L67" s="36" t="s">
        <v>2</v>
      </c>
      <c r="M67" s="34">
        <v>8</v>
      </c>
      <c r="N67" s="34">
        <v>8</v>
      </c>
      <c r="O67" s="34">
        <v>8</v>
      </c>
      <c r="P67" s="34">
        <v>1</v>
      </c>
      <c r="Q67" s="34">
        <v>1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25</v>
      </c>
      <c r="AB67" s="34">
        <v>2</v>
      </c>
      <c r="AC67" s="34">
        <v>2</v>
      </c>
      <c r="AD67" s="34">
        <v>3</v>
      </c>
      <c r="AE67" s="34">
        <v>0</v>
      </c>
      <c r="AF67" s="34">
        <v>94</v>
      </c>
      <c r="AG67" s="34">
        <v>90</v>
      </c>
      <c r="AH67" s="34">
        <v>184</v>
      </c>
      <c r="AI67" s="34">
        <v>36</v>
      </c>
      <c r="AJ67" s="34">
        <v>32</v>
      </c>
      <c r="AK67" s="34">
        <v>33</v>
      </c>
      <c r="AL67" s="34">
        <v>45</v>
      </c>
    </row>
    <row r="68" spans="1:38" x14ac:dyDescent="0.25">
      <c r="A68" s="44" t="s">
        <v>145</v>
      </c>
      <c r="B68" s="54">
        <v>641</v>
      </c>
      <c r="C68" s="54">
        <v>578</v>
      </c>
      <c r="D68" s="54">
        <v>1474</v>
      </c>
      <c r="E68" s="54">
        <v>1850</v>
      </c>
      <c r="F68" s="94">
        <v>1954</v>
      </c>
      <c r="G68" s="43">
        <v>1999</v>
      </c>
      <c r="H68" s="43">
        <v>2320</v>
      </c>
      <c r="I68" s="43">
        <v>2395</v>
      </c>
      <c r="J68" s="43">
        <v>2366</v>
      </c>
      <c r="K68" s="43">
        <v>2773</v>
      </c>
      <c r="L68" s="43">
        <v>2702</v>
      </c>
      <c r="M68" s="31">
        <v>2864</v>
      </c>
      <c r="N68" s="31">
        <v>2680</v>
      </c>
      <c r="O68" s="31">
        <v>2808</v>
      </c>
      <c r="P68" s="31">
        <v>4141</v>
      </c>
      <c r="Q68" s="31">
        <v>4216</v>
      </c>
      <c r="R68" s="31">
        <v>4267</v>
      </c>
      <c r="S68" s="31">
        <v>4246</v>
      </c>
      <c r="T68" s="31">
        <v>4846</v>
      </c>
      <c r="U68" s="31">
        <v>4935</v>
      </c>
      <c r="V68" s="31">
        <v>4948</v>
      </c>
      <c r="W68" s="31">
        <v>4293</v>
      </c>
      <c r="X68" s="31">
        <v>4528</v>
      </c>
      <c r="Y68" s="31">
        <v>4317</v>
      </c>
      <c r="Z68" s="31">
        <v>4130</v>
      </c>
      <c r="AA68" s="31">
        <v>3543</v>
      </c>
      <c r="AB68" s="31">
        <v>3164</v>
      </c>
      <c r="AC68" s="31">
        <v>3191</v>
      </c>
      <c r="AD68" s="31">
        <v>3095</v>
      </c>
      <c r="AE68" s="31">
        <v>2996</v>
      </c>
      <c r="AF68" s="31">
        <v>2764</v>
      </c>
      <c r="AG68" s="31">
        <v>2697</v>
      </c>
      <c r="AH68" s="31">
        <v>2691</v>
      </c>
      <c r="AI68" s="31">
        <v>2676</v>
      </c>
      <c r="AJ68" s="31">
        <v>2549</v>
      </c>
      <c r="AK68" s="31">
        <v>2540</v>
      </c>
      <c r="AL68" s="31">
        <v>2533</v>
      </c>
    </row>
    <row r="69" spans="1:38" s="26" customFormat="1" x14ac:dyDescent="0.25">
      <c r="A69" s="50" t="s">
        <v>146</v>
      </c>
      <c r="B69" s="37">
        <v>23939</v>
      </c>
      <c r="C69" s="37">
        <v>24424</v>
      </c>
      <c r="D69" s="37">
        <v>21808</v>
      </c>
      <c r="E69" s="37">
        <v>21327</v>
      </c>
      <c r="F69" s="96">
        <v>22328</v>
      </c>
      <c r="G69" s="37">
        <v>24676</v>
      </c>
      <c r="H69" s="37">
        <v>21540</v>
      </c>
      <c r="I69" s="37">
        <v>21368</v>
      </c>
      <c r="J69" s="37">
        <v>22067</v>
      </c>
      <c r="K69" s="37">
        <v>19745</v>
      </c>
      <c r="L69" s="37">
        <v>16451</v>
      </c>
      <c r="M69" s="35">
        <v>15868</v>
      </c>
      <c r="N69" s="35">
        <v>16750</v>
      </c>
      <c r="O69" s="35">
        <v>17527</v>
      </c>
      <c r="P69" s="35">
        <v>14182</v>
      </c>
      <c r="Q69" s="35">
        <v>14135</v>
      </c>
      <c r="R69" s="35">
        <v>15098</v>
      </c>
      <c r="S69" s="35">
        <v>16288</v>
      </c>
      <c r="T69" s="35">
        <v>13654</v>
      </c>
      <c r="U69" s="35">
        <v>14307</v>
      </c>
      <c r="V69" s="35">
        <v>14881</v>
      </c>
      <c r="W69" s="35">
        <v>15582</v>
      </c>
      <c r="X69" s="35">
        <v>14363</v>
      </c>
      <c r="Y69" s="35">
        <v>13130</v>
      </c>
      <c r="Z69" s="35">
        <v>13248</v>
      </c>
      <c r="AA69" s="35">
        <v>13075</v>
      </c>
      <c r="AB69" s="35">
        <v>12442</v>
      </c>
      <c r="AC69" s="35">
        <v>12190</v>
      </c>
      <c r="AD69" s="35">
        <v>11910</v>
      </c>
      <c r="AE69" s="35">
        <v>12082</v>
      </c>
      <c r="AF69" s="35">
        <v>11660</v>
      </c>
      <c r="AG69" s="35">
        <v>11299</v>
      </c>
      <c r="AH69" s="35">
        <v>10746</v>
      </c>
      <c r="AI69" s="35">
        <v>11675</v>
      </c>
      <c r="AJ69" s="35">
        <v>11026</v>
      </c>
      <c r="AK69" s="35">
        <v>10846</v>
      </c>
      <c r="AL69" s="35">
        <v>10003</v>
      </c>
    </row>
    <row r="70" spans="1:38" x14ac:dyDescent="0.25">
      <c r="F70" s="45"/>
      <c r="G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showGridLines="0" workbookViewId="0">
      <selection activeCell="C15" sqref="C15"/>
    </sheetView>
  </sheetViews>
  <sheetFormatPr defaultRowHeight="15" x14ac:dyDescent="0.25"/>
  <cols>
    <col min="1" max="1" width="31.5703125" style="97" bestFit="1" customWidth="1"/>
    <col min="2" max="8" width="8.5703125" style="97" bestFit="1" customWidth="1"/>
    <col min="9" max="10" width="8.5703125" style="91" bestFit="1" customWidth="1"/>
    <col min="11" max="18" width="8" style="97" bestFit="1" customWidth="1"/>
    <col min="19" max="23" width="7" style="97" bestFit="1" customWidth="1"/>
    <col min="24" max="25" width="6.85546875" style="97" bestFit="1" customWidth="1"/>
    <col min="26" max="26" width="7" style="97" bestFit="1" customWidth="1"/>
    <col min="27" max="38" width="6.85546875" style="97" bestFit="1" customWidth="1"/>
    <col min="39" max="39" width="7" style="97" bestFit="1" customWidth="1"/>
    <col min="40" max="46" width="6.85546875" style="97" bestFit="1" customWidth="1"/>
    <col min="47" max="16384" width="9.140625" style="97"/>
  </cols>
  <sheetData>
    <row r="1" spans="1:46" ht="15" customHeight="1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46" x14ac:dyDescent="0.25">
      <c r="A2" s="89" t="s">
        <v>155</v>
      </c>
      <c r="B2" s="112" t="s">
        <v>171</v>
      </c>
      <c r="C2" s="113" t="s">
        <v>11</v>
      </c>
      <c r="D2" s="112" t="s">
        <v>12</v>
      </c>
      <c r="E2" s="112" t="s">
        <v>13</v>
      </c>
      <c r="F2" s="112" t="s">
        <v>14</v>
      </c>
      <c r="G2" s="112" t="s">
        <v>15</v>
      </c>
      <c r="H2" s="112" t="s">
        <v>16</v>
      </c>
      <c r="I2" s="112" t="s">
        <v>17</v>
      </c>
      <c r="J2" s="112" t="s">
        <v>18</v>
      </c>
      <c r="K2" s="112" t="s">
        <v>19</v>
      </c>
      <c r="L2" s="112" t="s">
        <v>20</v>
      </c>
      <c r="M2" s="112" t="s">
        <v>21</v>
      </c>
      <c r="N2" s="112" t="s">
        <v>22</v>
      </c>
      <c r="O2" s="112" t="s">
        <v>23</v>
      </c>
      <c r="P2" s="112" t="s">
        <v>24</v>
      </c>
      <c r="Q2" s="112" t="s">
        <v>25</v>
      </c>
      <c r="R2" s="112" t="s">
        <v>26</v>
      </c>
      <c r="S2" s="112" t="s">
        <v>27</v>
      </c>
      <c r="T2" s="112" t="s">
        <v>28</v>
      </c>
      <c r="U2" s="112" t="s">
        <v>29</v>
      </c>
      <c r="V2" s="112" t="s">
        <v>30</v>
      </c>
      <c r="W2" s="112" t="s">
        <v>31</v>
      </c>
      <c r="X2" s="112" t="s">
        <v>32</v>
      </c>
      <c r="Y2" s="112" t="s">
        <v>33</v>
      </c>
      <c r="Z2" s="112" t="s">
        <v>34</v>
      </c>
      <c r="AA2" s="112" t="s">
        <v>35</v>
      </c>
      <c r="AB2" s="112" t="s">
        <v>36</v>
      </c>
      <c r="AC2" s="112" t="s">
        <v>37</v>
      </c>
      <c r="AD2" s="112" t="s">
        <v>38</v>
      </c>
      <c r="AE2" s="112" t="s">
        <v>40</v>
      </c>
      <c r="AF2" s="112" t="s">
        <v>41</v>
      </c>
      <c r="AG2" s="112" t="s">
        <v>42</v>
      </c>
      <c r="AH2" s="112" t="s">
        <v>43</v>
      </c>
      <c r="AI2" s="112" t="s">
        <v>44</v>
      </c>
      <c r="AJ2" s="112" t="s">
        <v>45</v>
      </c>
      <c r="AK2" s="112" t="s">
        <v>46</v>
      </c>
      <c r="AL2" s="112" t="s">
        <v>47</v>
      </c>
      <c r="AM2" s="112" t="s">
        <v>147</v>
      </c>
      <c r="AN2" s="112" t="s">
        <v>148</v>
      </c>
      <c r="AO2" s="112" t="s">
        <v>149</v>
      </c>
      <c r="AP2" s="112" t="s">
        <v>150</v>
      </c>
      <c r="AQ2" s="112" t="s">
        <v>151</v>
      </c>
      <c r="AR2" s="112" t="s">
        <v>152</v>
      </c>
      <c r="AS2" s="112" t="s">
        <v>153</v>
      </c>
      <c r="AT2" s="112" t="s">
        <v>154</v>
      </c>
    </row>
    <row r="3" spans="1:46" x14ac:dyDescent="0.25">
      <c r="A3" s="114" t="s">
        <v>5</v>
      </c>
      <c r="B3" s="100">
        <v>216</v>
      </c>
      <c r="C3" s="100">
        <v>216</v>
      </c>
      <c r="D3" s="90">
        <v>216</v>
      </c>
      <c r="E3" s="90">
        <v>224</v>
      </c>
      <c r="F3" s="90">
        <v>225</v>
      </c>
      <c r="G3" s="94">
        <v>228</v>
      </c>
      <c r="H3" s="90">
        <v>219</v>
      </c>
      <c r="I3" s="90">
        <v>221</v>
      </c>
      <c r="J3" s="94">
        <v>222</v>
      </c>
      <c r="K3" s="101">
        <v>220</v>
      </c>
      <c r="L3" s="6">
        <v>217</v>
      </c>
      <c r="M3" s="6">
        <v>217</v>
      </c>
      <c r="N3" s="6">
        <v>225</v>
      </c>
      <c r="O3" s="6">
        <v>223</v>
      </c>
      <c r="P3" s="6">
        <v>220</v>
      </c>
      <c r="Q3" s="6">
        <v>225</v>
      </c>
      <c r="R3" s="6">
        <v>228</v>
      </c>
      <c r="S3" s="6">
        <v>254</v>
      </c>
      <c r="T3" s="6">
        <v>301</v>
      </c>
      <c r="U3" s="6">
        <v>364</v>
      </c>
      <c r="V3" s="6">
        <v>371</v>
      </c>
      <c r="W3" s="6">
        <v>374</v>
      </c>
      <c r="X3" s="6">
        <v>364</v>
      </c>
      <c r="Y3" s="6">
        <v>361</v>
      </c>
      <c r="Z3" s="6">
        <v>393</v>
      </c>
      <c r="AA3" s="6">
        <v>397</v>
      </c>
      <c r="AB3" s="6">
        <v>397</v>
      </c>
      <c r="AC3" s="6">
        <v>395</v>
      </c>
      <c r="AD3" s="6">
        <v>396</v>
      </c>
      <c r="AE3" s="6">
        <v>397</v>
      </c>
      <c r="AF3" s="6">
        <v>393</v>
      </c>
      <c r="AG3" s="6">
        <v>403</v>
      </c>
      <c r="AH3" s="6">
        <v>400</v>
      </c>
      <c r="AI3" s="6">
        <v>401</v>
      </c>
      <c r="AJ3" s="6">
        <v>456</v>
      </c>
      <c r="AK3" s="6">
        <v>456</v>
      </c>
      <c r="AL3" s="6">
        <v>453</v>
      </c>
      <c r="AM3" s="6">
        <v>506</v>
      </c>
      <c r="AN3" s="6">
        <v>457</v>
      </c>
      <c r="AO3" s="6">
        <v>457</v>
      </c>
      <c r="AP3" s="6">
        <v>455</v>
      </c>
      <c r="AQ3" s="6">
        <v>455</v>
      </c>
      <c r="AR3" s="6">
        <v>454</v>
      </c>
      <c r="AS3" s="6">
        <v>457</v>
      </c>
      <c r="AT3" s="6">
        <v>455</v>
      </c>
    </row>
    <row r="4" spans="1:46" x14ac:dyDescent="0.25">
      <c r="A4" s="115" t="s">
        <v>156</v>
      </c>
      <c r="B4" s="102">
        <v>0</v>
      </c>
      <c r="C4" s="102">
        <v>0</v>
      </c>
      <c r="D4" s="103">
        <v>0</v>
      </c>
      <c r="E4" s="103">
        <v>0</v>
      </c>
      <c r="F4" s="103">
        <v>1</v>
      </c>
      <c r="G4" s="92">
        <v>9</v>
      </c>
      <c r="H4" s="91">
        <v>3</v>
      </c>
      <c r="I4" s="91">
        <v>0</v>
      </c>
      <c r="J4" s="92">
        <v>2</v>
      </c>
      <c r="K4" s="104">
        <v>3</v>
      </c>
      <c r="L4" s="105">
        <v>0</v>
      </c>
      <c r="M4" s="105">
        <v>0</v>
      </c>
      <c r="N4" s="105">
        <v>2</v>
      </c>
      <c r="O4" s="105">
        <v>3</v>
      </c>
      <c r="P4" s="105" t="s">
        <v>2</v>
      </c>
      <c r="Q4" s="105">
        <v>1</v>
      </c>
      <c r="R4" s="105" t="s">
        <v>2</v>
      </c>
      <c r="S4" s="105" t="s">
        <v>2</v>
      </c>
      <c r="T4" s="105" t="s">
        <v>2</v>
      </c>
      <c r="U4" s="105" t="s">
        <v>2</v>
      </c>
      <c r="V4" s="105" t="s">
        <v>2</v>
      </c>
      <c r="W4" s="105">
        <v>23</v>
      </c>
      <c r="X4" s="105">
        <v>4</v>
      </c>
      <c r="Y4" s="105" t="s">
        <v>2</v>
      </c>
      <c r="Z4" s="105" t="s">
        <v>2</v>
      </c>
      <c r="AA4" s="105">
        <v>2</v>
      </c>
      <c r="AB4" s="105">
        <v>3</v>
      </c>
      <c r="AC4" s="105" t="s">
        <v>2</v>
      </c>
      <c r="AD4" s="105" t="s">
        <v>2</v>
      </c>
      <c r="AE4" s="105">
        <v>4</v>
      </c>
      <c r="AF4" s="105" t="s">
        <v>2</v>
      </c>
      <c r="AG4" s="105">
        <v>3</v>
      </c>
      <c r="AH4" s="105">
        <v>1</v>
      </c>
      <c r="AI4" s="105">
        <v>3</v>
      </c>
      <c r="AJ4" s="105" t="s">
        <v>2</v>
      </c>
      <c r="AK4" s="105">
        <v>3</v>
      </c>
      <c r="AL4" s="105" t="s">
        <v>2</v>
      </c>
      <c r="AM4" s="105">
        <v>6</v>
      </c>
      <c r="AN4" s="105" t="s">
        <v>2</v>
      </c>
      <c r="AO4" s="105" t="s">
        <v>2</v>
      </c>
      <c r="AP4" s="105">
        <v>2</v>
      </c>
      <c r="AQ4" s="105" t="s">
        <v>2</v>
      </c>
      <c r="AR4" s="105">
        <v>3</v>
      </c>
      <c r="AS4" s="105">
        <v>8</v>
      </c>
      <c r="AT4" s="105">
        <v>7</v>
      </c>
    </row>
    <row r="5" spans="1:46" x14ac:dyDescent="0.25">
      <c r="A5" s="115" t="s">
        <v>157</v>
      </c>
      <c r="B5" s="102">
        <v>0</v>
      </c>
      <c r="C5" s="102">
        <v>0</v>
      </c>
      <c r="D5" s="103">
        <v>8</v>
      </c>
      <c r="E5" s="103">
        <v>1</v>
      </c>
      <c r="F5" s="103">
        <v>4</v>
      </c>
      <c r="G5" s="92">
        <v>0</v>
      </c>
      <c r="H5" s="91">
        <v>5</v>
      </c>
      <c r="I5" s="91">
        <v>1</v>
      </c>
      <c r="J5" s="92">
        <v>0</v>
      </c>
      <c r="K5" s="104">
        <v>0</v>
      </c>
      <c r="L5" s="105">
        <v>0</v>
      </c>
      <c r="M5" s="105">
        <v>8</v>
      </c>
      <c r="N5" s="105" t="s">
        <v>2</v>
      </c>
      <c r="O5" s="105" t="s">
        <v>2</v>
      </c>
      <c r="P5" s="105">
        <v>5</v>
      </c>
      <c r="Q5" s="105">
        <v>2</v>
      </c>
      <c r="R5" s="105">
        <v>20</v>
      </c>
      <c r="S5" s="105">
        <v>2</v>
      </c>
      <c r="T5" s="105">
        <v>33</v>
      </c>
      <c r="U5" s="105">
        <v>7</v>
      </c>
      <c r="V5" s="105">
        <v>3</v>
      </c>
      <c r="W5" s="105">
        <v>7</v>
      </c>
      <c r="X5" s="105">
        <v>1</v>
      </c>
      <c r="Y5" s="105">
        <v>32</v>
      </c>
      <c r="Z5" s="105">
        <v>4</v>
      </c>
      <c r="AA5" s="105">
        <v>2</v>
      </c>
      <c r="AB5" s="105">
        <v>1</v>
      </c>
      <c r="AC5" s="105">
        <v>1</v>
      </c>
      <c r="AD5" s="105">
        <v>1</v>
      </c>
      <c r="AE5" s="105"/>
      <c r="AF5" s="105">
        <v>10</v>
      </c>
      <c r="AG5" s="105"/>
      <c r="AH5" s="105">
        <v>2</v>
      </c>
      <c r="AI5" s="105">
        <v>58</v>
      </c>
      <c r="AJ5" s="105"/>
      <c r="AK5" s="105"/>
      <c r="AL5" s="105">
        <v>53</v>
      </c>
      <c r="AM5" s="105">
        <v>1</v>
      </c>
      <c r="AN5" s="105"/>
      <c r="AO5" s="105" t="s">
        <v>2</v>
      </c>
      <c r="AP5" s="105" t="s">
        <v>2</v>
      </c>
      <c r="AQ5" s="105" t="s">
        <v>2</v>
      </c>
      <c r="AR5" s="105">
        <v>2</v>
      </c>
      <c r="AS5" s="105">
        <v>11</v>
      </c>
      <c r="AT5" s="105">
        <v>5</v>
      </c>
    </row>
    <row r="6" spans="1:46" x14ac:dyDescent="0.25">
      <c r="A6" s="115" t="s">
        <v>158</v>
      </c>
      <c r="B6" s="102">
        <v>0</v>
      </c>
      <c r="C6" s="102">
        <v>0</v>
      </c>
      <c r="D6" s="103">
        <v>0</v>
      </c>
      <c r="E6" s="103">
        <v>0</v>
      </c>
      <c r="F6" s="103">
        <v>0</v>
      </c>
      <c r="G6" s="92">
        <v>0</v>
      </c>
      <c r="H6" s="91" t="s">
        <v>2</v>
      </c>
      <c r="I6" s="91" t="s">
        <v>2</v>
      </c>
      <c r="J6" s="92" t="s">
        <v>2</v>
      </c>
      <c r="K6" s="104" t="s">
        <v>2</v>
      </c>
      <c r="L6" s="105">
        <v>0</v>
      </c>
      <c r="M6" s="105">
        <v>0</v>
      </c>
      <c r="N6" s="105" t="s">
        <v>2</v>
      </c>
      <c r="O6" s="105" t="s">
        <v>2</v>
      </c>
      <c r="P6" s="105" t="s">
        <v>2</v>
      </c>
      <c r="Q6" s="105">
        <v>2</v>
      </c>
      <c r="R6" s="105">
        <v>6</v>
      </c>
      <c r="S6" s="105">
        <v>45</v>
      </c>
      <c r="T6" s="105">
        <v>30</v>
      </c>
      <c r="U6" s="105"/>
      <c r="V6" s="105"/>
      <c r="W6" s="105">
        <v>6</v>
      </c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>
        <v>44</v>
      </c>
      <c r="AN6" s="105"/>
      <c r="AO6" s="105" t="s">
        <v>2</v>
      </c>
      <c r="AP6" s="105" t="s">
        <v>2</v>
      </c>
      <c r="AQ6" s="105" t="s">
        <v>2</v>
      </c>
      <c r="AR6" s="105" t="s">
        <v>2</v>
      </c>
      <c r="AS6" s="105" t="s">
        <v>2</v>
      </c>
      <c r="AT6" s="105" t="s">
        <v>2</v>
      </c>
    </row>
    <row r="7" spans="1:46" x14ac:dyDescent="0.25">
      <c r="A7" s="114" t="s">
        <v>6</v>
      </c>
      <c r="B7" s="100">
        <v>857</v>
      </c>
      <c r="C7" s="100">
        <v>855</v>
      </c>
      <c r="D7" s="90">
        <v>845</v>
      </c>
      <c r="E7" s="90">
        <v>842</v>
      </c>
      <c r="F7" s="90">
        <v>819</v>
      </c>
      <c r="G7" s="94">
        <v>805</v>
      </c>
      <c r="H7" s="90">
        <v>760</v>
      </c>
      <c r="I7" s="90">
        <v>767</v>
      </c>
      <c r="J7" s="94">
        <v>756</v>
      </c>
      <c r="K7" s="101">
        <v>751</v>
      </c>
      <c r="L7" s="6">
        <v>749</v>
      </c>
      <c r="M7" s="6">
        <v>749</v>
      </c>
      <c r="N7" s="6">
        <v>749</v>
      </c>
      <c r="O7" s="6">
        <v>752</v>
      </c>
      <c r="P7" s="6">
        <v>750</v>
      </c>
      <c r="Q7" s="6">
        <v>750</v>
      </c>
      <c r="R7" s="6">
        <v>744</v>
      </c>
      <c r="S7" s="6">
        <v>760</v>
      </c>
      <c r="T7" s="6">
        <v>715</v>
      </c>
      <c r="U7" s="6">
        <v>683</v>
      </c>
      <c r="V7" s="6">
        <v>666</v>
      </c>
      <c r="W7" s="6">
        <v>663</v>
      </c>
      <c r="X7" s="6">
        <v>621</v>
      </c>
      <c r="Y7" s="6">
        <v>611</v>
      </c>
      <c r="Z7" s="6">
        <v>608</v>
      </c>
      <c r="AA7" s="6">
        <v>602</v>
      </c>
      <c r="AB7" s="6">
        <v>578</v>
      </c>
      <c r="AC7" s="6">
        <v>576</v>
      </c>
      <c r="AD7" s="6">
        <v>572</v>
      </c>
      <c r="AE7" s="6">
        <v>568</v>
      </c>
      <c r="AF7" s="6">
        <v>556</v>
      </c>
      <c r="AG7" s="6">
        <v>547</v>
      </c>
      <c r="AH7" s="6">
        <v>544</v>
      </c>
      <c r="AI7" s="6">
        <v>544</v>
      </c>
      <c r="AJ7" s="6">
        <v>537</v>
      </c>
      <c r="AK7" s="6">
        <v>533</v>
      </c>
      <c r="AL7" s="6">
        <v>524</v>
      </c>
      <c r="AM7" s="6">
        <v>526</v>
      </c>
      <c r="AN7" s="6">
        <v>521</v>
      </c>
      <c r="AO7" s="6" t="s">
        <v>2</v>
      </c>
      <c r="AP7" s="6" t="s">
        <v>2</v>
      </c>
      <c r="AQ7" s="6" t="s">
        <v>2</v>
      </c>
      <c r="AR7" s="6" t="s">
        <v>2</v>
      </c>
      <c r="AS7" s="6" t="s">
        <v>2</v>
      </c>
      <c r="AT7" s="6" t="s">
        <v>2</v>
      </c>
    </row>
    <row r="8" spans="1:46" x14ac:dyDescent="0.25">
      <c r="A8" s="115" t="s">
        <v>156</v>
      </c>
      <c r="B8" s="102">
        <v>1</v>
      </c>
      <c r="C8" s="102">
        <v>10</v>
      </c>
      <c r="D8" s="103">
        <v>11</v>
      </c>
      <c r="E8" s="103">
        <v>24</v>
      </c>
      <c r="F8" s="103">
        <v>16</v>
      </c>
      <c r="G8" s="92">
        <f>35+8+3</f>
        <v>46</v>
      </c>
      <c r="H8" s="91">
        <v>12</v>
      </c>
      <c r="I8" s="91">
        <v>11</v>
      </c>
      <c r="J8" s="92">
        <v>5</v>
      </c>
      <c r="K8" s="104">
        <v>2</v>
      </c>
      <c r="L8" s="105">
        <v>0</v>
      </c>
      <c r="M8" s="105">
        <v>0</v>
      </c>
      <c r="N8" s="105" t="s">
        <v>2</v>
      </c>
      <c r="O8" s="105">
        <v>2</v>
      </c>
      <c r="P8" s="105">
        <v>1</v>
      </c>
      <c r="Q8" s="105">
        <v>1</v>
      </c>
      <c r="R8" s="105" t="s">
        <v>2</v>
      </c>
      <c r="S8" s="105">
        <v>1</v>
      </c>
      <c r="T8" s="105">
        <v>5</v>
      </c>
      <c r="U8" s="105">
        <v>18</v>
      </c>
      <c r="V8" s="105">
        <v>3</v>
      </c>
      <c r="W8" s="105">
        <v>37</v>
      </c>
      <c r="X8" s="105">
        <v>10</v>
      </c>
      <c r="Y8" s="105">
        <v>6</v>
      </c>
      <c r="Z8" s="105">
        <v>8</v>
      </c>
      <c r="AA8" s="105">
        <v>24</v>
      </c>
      <c r="AB8" s="105">
        <v>2</v>
      </c>
      <c r="AC8" s="105">
        <v>4</v>
      </c>
      <c r="AD8" s="105">
        <v>6</v>
      </c>
      <c r="AE8" s="105">
        <v>12</v>
      </c>
      <c r="AF8" s="105">
        <v>9</v>
      </c>
      <c r="AG8" s="105">
        <v>3</v>
      </c>
      <c r="AH8" s="105">
        <v>1</v>
      </c>
      <c r="AI8" s="105">
        <v>7</v>
      </c>
      <c r="AJ8" s="105">
        <v>4</v>
      </c>
      <c r="AK8" s="105">
        <v>9</v>
      </c>
      <c r="AL8" s="105"/>
      <c r="AM8" s="105">
        <v>7</v>
      </c>
      <c r="AN8" s="105"/>
      <c r="AO8" s="105" t="s">
        <v>2</v>
      </c>
      <c r="AP8" s="105" t="s">
        <v>2</v>
      </c>
      <c r="AQ8" s="105" t="s">
        <v>2</v>
      </c>
      <c r="AR8" s="105" t="s">
        <v>2</v>
      </c>
      <c r="AS8" s="105" t="s">
        <v>2</v>
      </c>
      <c r="AT8" s="105" t="s">
        <v>2</v>
      </c>
    </row>
    <row r="9" spans="1:46" x14ac:dyDescent="0.25">
      <c r="A9" s="115" t="s">
        <v>157</v>
      </c>
      <c r="B9" s="102">
        <v>1</v>
      </c>
      <c r="C9" s="102">
        <v>0</v>
      </c>
      <c r="D9" s="103">
        <v>8</v>
      </c>
      <c r="E9" s="103">
        <v>1</v>
      </c>
      <c r="F9" s="103">
        <v>2</v>
      </c>
      <c r="G9" s="92">
        <v>1</v>
      </c>
      <c r="H9" s="91">
        <v>19</v>
      </c>
      <c r="I9" s="91">
        <v>0</v>
      </c>
      <c r="J9" s="92">
        <v>0</v>
      </c>
      <c r="K9" s="104">
        <v>0</v>
      </c>
      <c r="L9" s="105">
        <v>0</v>
      </c>
      <c r="M9" s="105">
        <v>0</v>
      </c>
      <c r="N9" s="105">
        <v>3</v>
      </c>
      <c r="O9" s="105" t="s">
        <v>2</v>
      </c>
      <c r="P9" s="105">
        <v>1</v>
      </c>
      <c r="Q9" s="105">
        <v>3</v>
      </c>
      <c r="R9" s="105">
        <v>-15</v>
      </c>
      <c r="S9" s="105">
        <v>1</v>
      </c>
      <c r="T9" s="105">
        <v>3</v>
      </c>
      <c r="U9" s="105">
        <v>1</v>
      </c>
      <c r="V9" s="105"/>
      <c r="W9" s="105">
        <v>1</v>
      </c>
      <c r="X9" s="105"/>
      <c r="Y9" s="105">
        <v>3</v>
      </c>
      <c r="Z9" s="105">
        <v>2</v>
      </c>
      <c r="AA9" s="105"/>
      <c r="AB9" s="105"/>
      <c r="AC9" s="105"/>
      <c r="AD9" s="105">
        <v>2</v>
      </c>
      <c r="AE9" s="105"/>
      <c r="AF9" s="105"/>
      <c r="AG9" s="105"/>
      <c r="AH9" s="105">
        <v>1</v>
      </c>
      <c r="AI9" s="105"/>
      <c r="AJ9" s="105"/>
      <c r="AK9" s="105"/>
      <c r="AL9" s="105">
        <v>2</v>
      </c>
      <c r="AM9" s="105">
        <v>2</v>
      </c>
      <c r="AN9" s="105"/>
      <c r="AO9" s="105" t="s">
        <v>2</v>
      </c>
      <c r="AP9" s="105" t="s">
        <v>2</v>
      </c>
      <c r="AQ9" s="105" t="s">
        <v>2</v>
      </c>
      <c r="AR9" s="105" t="s">
        <v>2</v>
      </c>
      <c r="AS9" s="105" t="s">
        <v>2</v>
      </c>
      <c r="AT9" s="105" t="s">
        <v>2</v>
      </c>
    </row>
    <row r="10" spans="1:46" x14ac:dyDescent="0.25">
      <c r="A10" s="115" t="s">
        <v>158</v>
      </c>
      <c r="B10" s="102">
        <v>0</v>
      </c>
      <c r="C10" s="102">
        <v>0</v>
      </c>
      <c r="D10" s="103">
        <v>0</v>
      </c>
      <c r="E10" s="103">
        <v>0</v>
      </c>
      <c r="F10" s="103">
        <v>0</v>
      </c>
      <c r="G10" s="92">
        <v>0</v>
      </c>
      <c r="H10" s="91" t="s">
        <v>2</v>
      </c>
      <c r="I10" s="91" t="s">
        <v>2</v>
      </c>
      <c r="J10" s="92" t="s">
        <v>2</v>
      </c>
      <c r="K10" s="104" t="s">
        <v>2</v>
      </c>
      <c r="L10" s="105">
        <v>0</v>
      </c>
      <c r="M10" s="105">
        <v>0</v>
      </c>
      <c r="N10" s="105" t="s">
        <v>2</v>
      </c>
      <c r="O10" s="105" t="s">
        <v>2</v>
      </c>
      <c r="P10" s="105" t="s">
        <v>2</v>
      </c>
      <c r="Q10" s="105">
        <v>8</v>
      </c>
      <c r="R10" s="105" t="s">
        <v>2</v>
      </c>
      <c r="S10" s="105">
        <v>45</v>
      </c>
      <c r="T10" s="105">
        <v>30</v>
      </c>
      <c r="U10" s="105"/>
      <c r="V10" s="105"/>
      <c r="W10" s="105">
        <v>6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 t="s">
        <v>2</v>
      </c>
      <c r="AP10" s="105" t="s">
        <v>2</v>
      </c>
      <c r="AQ10" s="105" t="s">
        <v>2</v>
      </c>
      <c r="AR10" s="105" t="s">
        <v>2</v>
      </c>
      <c r="AS10" s="105" t="s">
        <v>2</v>
      </c>
      <c r="AT10" s="105" t="s">
        <v>2</v>
      </c>
    </row>
    <row r="11" spans="1:46" x14ac:dyDescent="0.25">
      <c r="A11" s="114" t="s">
        <v>7</v>
      </c>
      <c r="B11" s="94">
        <f t="shared" ref="B11:F11" si="0">+B3+B7</f>
        <v>1073</v>
      </c>
      <c r="C11" s="94">
        <f t="shared" si="0"/>
        <v>1071</v>
      </c>
      <c r="D11" s="94">
        <f t="shared" si="0"/>
        <v>1061</v>
      </c>
      <c r="E11" s="94">
        <f t="shared" si="0"/>
        <v>1066</v>
      </c>
      <c r="F11" s="94">
        <f t="shared" si="0"/>
        <v>1044</v>
      </c>
      <c r="G11" s="94">
        <f>+G3+G7</f>
        <v>1033</v>
      </c>
      <c r="H11" s="94">
        <f>+H3+H7</f>
        <v>979</v>
      </c>
      <c r="I11" s="94">
        <f t="shared" ref="I11:AN11" si="1">+I3+I7</f>
        <v>988</v>
      </c>
      <c r="J11" s="94">
        <f t="shared" si="1"/>
        <v>978</v>
      </c>
      <c r="K11" s="94">
        <f t="shared" si="1"/>
        <v>971</v>
      </c>
      <c r="L11" s="94">
        <f t="shared" si="1"/>
        <v>966</v>
      </c>
      <c r="M11" s="94">
        <f t="shared" si="1"/>
        <v>966</v>
      </c>
      <c r="N11" s="94">
        <f t="shared" si="1"/>
        <v>974</v>
      </c>
      <c r="O11" s="94">
        <f t="shared" si="1"/>
        <v>975</v>
      </c>
      <c r="P11" s="94">
        <f t="shared" si="1"/>
        <v>970</v>
      </c>
      <c r="Q11" s="94">
        <f t="shared" si="1"/>
        <v>975</v>
      </c>
      <c r="R11" s="94">
        <f t="shared" si="1"/>
        <v>972</v>
      </c>
      <c r="S11" s="94">
        <f t="shared" si="1"/>
        <v>1014</v>
      </c>
      <c r="T11" s="94">
        <f t="shared" si="1"/>
        <v>1016</v>
      </c>
      <c r="U11" s="94">
        <f t="shared" si="1"/>
        <v>1047</v>
      </c>
      <c r="V11" s="94">
        <f t="shared" si="1"/>
        <v>1037</v>
      </c>
      <c r="W11" s="94">
        <f t="shared" si="1"/>
        <v>1037</v>
      </c>
      <c r="X11" s="94">
        <f t="shared" si="1"/>
        <v>985</v>
      </c>
      <c r="Y11" s="94">
        <f t="shared" si="1"/>
        <v>972</v>
      </c>
      <c r="Z11" s="94">
        <f t="shared" si="1"/>
        <v>1001</v>
      </c>
      <c r="AA11" s="94">
        <f t="shared" si="1"/>
        <v>999</v>
      </c>
      <c r="AB11" s="94">
        <f t="shared" si="1"/>
        <v>975</v>
      </c>
      <c r="AC11" s="94">
        <f t="shared" si="1"/>
        <v>971</v>
      </c>
      <c r="AD11" s="94">
        <f t="shared" si="1"/>
        <v>968</v>
      </c>
      <c r="AE11" s="94">
        <f t="shared" si="1"/>
        <v>965</v>
      </c>
      <c r="AF11" s="94">
        <f t="shared" si="1"/>
        <v>949</v>
      </c>
      <c r="AG11" s="94">
        <f t="shared" si="1"/>
        <v>950</v>
      </c>
      <c r="AH11" s="94">
        <f t="shared" si="1"/>
        <v>944</v>
      </c>
      <c r="AI11" s="94">
        <f t="shared" si="1"/>
        <v>945</v>
      </c>
      <c r="AJ11" s="94">
        <f t="shared" si="1"/>
        <v>993</v>
      </c>
      <c r="AK11" s="94">
        <f t="shared" si="1"/>
        <v>989</v>
      </c>
      <c r="AL11" s="94">
        <f t="shared" si="1"/>
        <v>977</v>
      </c>
      <c r="AM11" s="94">
        <f t="shared" si="1"/>
        <v>1032</v>
      </c>
      <c r="AN11" s="94">
        <f t="shared" si="1"/>
        <v>978</v>
      </c>
      <c r="AO11" s="94">
        <f>AO3</f>
        <v>457</v>
      </c>
      <c r="AP11" s="94">
        <f t="shared" ref="AP11:AT11" si="2">AP3</f>
        <v>455</v>
      </c>
      <c r="AQ11" s="94">
        <f t="shared" si="2"/>
        <v>455</v>
      </c>
      <c r="AR11" s="94">
        <f t="shared" si="2"/>
        <v>454</v>
      </c>
      <c r="AS11" s="94">
        <f t="shared" si="2"/>
        <v>457</v>
      </c>
      <c r="AT11" s="94">
        <f t="shared" si="2"/>
        <v>455</v>
      </c>
    </row>
    <row r="12" spans="1:46" x14ac:dyDescent="0.25">
      <c r="A12" s="114" t="s">
        <v>159</v>
      </c>
      <c r="B12" s="106">
        <v>940.40323000000103</v>
      </c>
      <c r="C12" s="107">
        <v>939.32166000000097</v>
      </c>
      <c r="D12" s="107">
        <v>935.33586000000093</v>
      </c>
      <c r="E12" s="107">
        <v>937.80951000000096</v>
      </c>
      <c r="F12" s="107">
        <v>932.25438000000099</v>
      </c>
      <c r="G12" s="108">
        <v>934.16120000000103</v>
      </c>
      <c r="H12" s="107">
        <v>918.25320000000102</v>
      </c>
      <c r="I12" s="107">
        <v>932.99040000000105</v>
      </c>
      <c r="J12" s="108">
        <v>928.21871000000101</v>
      </c>
      <c r="K12" s="109">
        <v>926.12031000000104</v>
      </c>
      <c r="L12" s="110">
        <v>923.259510000001</v>
      </c>
      <c r="M12" s="110">
        <v>923.259510000001</v>
      </c>
      <c r="N12" s="110">
        <v>927.41535000000101</v>
      </c>
      <c r="O12" s="110">
        <v>929.51555000000099</v>
      </c>
      <c r="P12" s="110">
        <v>926.45985000000098</v>
      </c>
      <c r="Q12" s="110">
        <v>931.81245000000104</v>
      </c>
      <c r="R12" s="110">
        <v>927.97922000000108</v>
      </c>
      <c r="S12" s="6">
        <v>1100</v>
      </c>
      <c r="T12" s="6">
        <v>1100</v>
      </c>
      <c r="U12" s="6">
        <v>1120</v>
      </c>
      <c r="V12" s="6">
        <v>1112</v>
      </c>
      <c r="W12" s="6">
        <v>1112</v>
      </c>
      <c r="X12" s="6">
        <v>1076</v>
      </c>
      <c r="Y12" s="6">
        <v>1067</v>
      </c>
      <c r="Z12" s="6">
        <v>1085</v>
      </c>
      <c r="AA12" s="6">
        <v>1083</v>
      </c>
      <c r="AB12" s="6" t="s">
        <v>2</v>
      </c>
      <c r="AC12" s="6" t="s">
        <v>2</v>
      </c>
      <c r="AD12" s="6" t="s">
        <v>2</v>
      </c>
      <c r="AE12" s="6">
        <v>1047</v>
      </c>
      <c r="AF12" s="6" t="s">
        <v>2</v>
      </c>
      <c r="AG12" s="6" t="s">
        <v>2</v>
      </c>
      <c r="AH12" s="6" t="s">
        <v>2</v>
      </c>
      <c r="AI12" s="6">
        <v>1023</v>
      </c>
      <c r="AJ12" s="6" t="s">
        <v>2</v>
      </c>
      <c r="AK12" s="6" t="s">
        <v>2</v>
      </c>
      <c r="AL12" s="6" t="s">
        <v>2</v>
      </c>
      <c r="AM12" s="6" t="s">
        <v>2</v>
      </c>
      <c r="AN12" s="6" t="s">
        <v>2</v>
      </c>
      <c r="AO12" s="6" t="s">
        <v>2</v>
      </c>
      <c r="AP12" s="6" t="s">
        <v>2</v>
      </c>
      <c r="AQ12" s="6" t="s">
        <v>2</v>
      </c>
      <c r="AR12" s="6" t="s">
        <v>2</v>
      </c>
      <c r="AS12" s="6" t="s">
        <v>2</v>
      </c>
      <c r="AT12" s="6" t="s">
        <v>2</v>
      </c>
    </row>
    <row r="13" spans="1:46" x14ac:dyDescent="0.25">
      <c r="A13" s="114" t="s">
        <v>160</v>
      </c>
      <c r="B13" s="106">
        <v>1522.5531499999986</v>
      </c>
      <c r="C13" s="107">
        <v>1520.7686199999987</v>
      </c>
      <c r="D13" s="107">
        <v>1513.4469699999986</v>
      </c>
      <c r="E13" s="107">
        <v>1516.3681499999984</v>
      </c>
      <c r="F13" s="107">
        <v>1504.3336299999983</v>
      </c>
      <c r="G13" s="107">
        <v>1505.9181799999983</v>
      </c>
      <c r="H13" s="107">
        <v>1473.519112727271</v>
      </c>
      <c r="I13" s="107">
        <v>1488.7548599999982</v>
      </c>
      <c r="J13" s="108">
        <v>1478.6348199999982</v>
      </c>
      <c r="K13" s="109">
        <v>1474.9100299999982</v>
      </c>
      <c r="L13" s="110">
        <v>1470.5331499999982</v>
      </c>
      <c r="M13" s="110">
        <v>1470.5331499999982</v>
      </c>
      <c r="N13" s="110">
        <v>1476.4795099999981</v>
      </c>
      <c r="O13" s="110">
        <v>1478.681269999998</v>
      </c>
      <c r="P13" s="110">
        <v>1473.8191999999981</v>
      </c>
      <c r="Q13" s="110">
        <v>1480.2352527272708</v>
      </c>
      <c r="R13" s="110">
        <v>1472.6422127272706</v>
      </c>
      <c r="S13" s="6">
        <v>1490</v>
      </c>
      <c r="T13" s="6">
        <v>1490</v>
      </c>
      <c r="U13" s="6">
        <v>1515</v>
      </c>
      <c r="V13" s="6">
        <v>1502</v>
      </c>
      <c r="W13" s="6">
        <v>1502</v>
      </c>
      <c r="X13" s="6">
        <v>1449</v>
      </c>
      <c r="Y13" s="6">
        <v>1433</v>
      </c>
      <c r="Z13" s="6">
        <v>1454</v>
      </c>
      <c r="AA13" s="6">
        <v>1452</v>
      </c>
      <c r="AB13" s="6" t="s">
        <v>2</v>
      </c>
      <c r="AC13" s="6" t="s">
        <v>2</v>
      </c>
      <c r="AD13" s="6" t="s">
        <v>2</v>
      </c>
      <c r="AE13" s="6">
        <v>1401</v>
      </c>
      <c r="AF13" s="6" t="s">
        <v>2</v>
      </c>
      <c r="AG13" s="6" t="s">
        <v>2</v>
      </c>
      <c r="AH13" s="6" t="s">
        <v>2</v>
      </c>
      <c r="AI13" s="6">
        <v>1352</v>
      </c>
      <c r="AJ13" s="6" t="s">
        <v>2</v>
      </c>
      <c r="AK13" s="6" t="s">
        <v>2</v>
      </c>
      <c r="AL13" s="6" t="s">
        <v>2</v>
      </c>
      <c r="AM13" s="6" t="s">
        <v>2</v>
      </c>
      <c r="AN13" s="6" t="s">
        <v>2</v>
      </c>
      <c r="AO13" s="6" t="s">
        <v>2</v>
      </c>
      <c r="AP13" s="6" t="s">
        <v>2</v>
      </c>
      <c r="AQ13" s="6" t="s">
        <v>2</v>
      </c>
      <c r="AR13" s="6" t="s">
        <v>2</v>
      </c>
      <c r="AS13" s="6" t="s">
        <v>2</v>
      </c>
      <c r="AT13" s="6" t="s">
        <v>2</v>
      </c>
    </row>
    <row r="14" spans="1:46" x14ac:dyDescent="0.25">
      <c r="I14" s="90"/>
      <c r="J14" s="92"/>
      <c r="K14" s="116"/>
    </row>
    <row r="15" spans="1:46" x14ac:dyDescent="0.25">
      <c r="A15" s="117"/>
      <c r="B15" s="117"/>
      <c r="C15" s="117"/>
      <c r="D15" s="117"/>
      <c r="E15" s="117"/>
      <c r="F15" s="117"/>
      <c r="G15" s="117"/>
      <c r="H15" s="117"/>
      <c r="I15" s="105"/>
      <c r="J15" s="105"/>
      <c r="K15" s="117"/>
      <c r="L15" s="117"/>
    </row>
    <row r="16" spans="1:46" ht="14.25" customHeigh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</row>
  </sheetData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showGridLines="0" workbookViewId="0">
      <selection activeCell="N3" sqref="N3"/>
    </sheetView>
  </sheetViews>
  <sheetFormatPr defaultRowHeight="15" x14ac:dyDescent="0.25"/>
  <cols>
    <col min="1" max="1" width="48.85546875" style="9" bestFit="1" customWidth="1"/>
    <col min="2" max="2" width="7.7109375" style="9" bestFit="1" customWidth="1"/>
    <col min="3" max="3" width="6.7109375" style="9" bestFit="1" customWidth="1"/>
    <col min="4" max="4" width="7.7109375" style="9" bestFit="1" customWidth="1"/>
    <col min="5" max="5" width="6.7109375" style="9" bestFit="1" customWidth="1"/>
    <col min="6" max="6" width="6.7109375" style="45" bestFit="1" customWidth="1"/>
    <col min="7" max="8" width="6.7109375" style="26" bestFit="1" customWidth="1"/>
    <col min="9" max="9" width="7.7109375" style="26" bestFit="1" customWidth="1"/>
    <col min="10" max="11" width="6.7109375" style="26" bestFit="1" customWidth="1"/>
    <col min="12" max="12" width="8.140625" style="26" customWidth="1"/>
    <col min="13" max="13" width="6.7109375" style="26" bestFit="1" customWidth="1"/>
    <col min="14" max="14" width="52.5703125" style="26" customWidth="1"/>
    <col min="15" max="18" width="6.7109375" style="26" bestFit="1" customWidth="1"/>
    <col min="19" max="19" width="7.7109375" style="26" bestFit="1" customWidth="1"/>
    <col min="20" max="23" width="6.7109375" style="26" bestFit="1" customWidth="1"/>
    <col min="24" max="24" width="7" style="26" bestFit="1" customWidth="1"/>
    <col min="25" max="25" width="6.7109375" style="26" bestFit="1" customWidth="1"/>
    <col min="26" max="26" width="7.7109375" style="26" bestFit="1" customWidth="1"/>
    <col min="27" max="30" width="6.7109375" style="26" bestFit="1" customWidth="1"/>
    <col min="31" max="31" width="7" style="26" bestFit="1" customWidth="1"/>
    <col min="32" max="35" width="6.7109375" style="26" bestFit="1" customWidth="1"/>
    <col min="36" max="16384" width="9.140625" style="26"/>
  </cols>
  <sheetData>
    <row r="1" spans="1:16384" ht="15" customHeight="1" x14ac:dyDescent="0.25">
      <c r="A1" s="27" t="s">
        <v>161</v>
      </c>
      <c r="B1" s="84" t="s">
        <v>162</v>
      </c>
      <c r="C1" s="84"/>
      <c r="D1" s="84"/>
      <c r="E1" s="84"/>
      <c r="F1" s="84"/>
      <c r="G1" s="27"/>
      <c r="H1" s="27"/>
      <c r="I1" s="27"/>
      <c r="J1" s="27"/>
      <c r="K1" s="27"/>
      <c r="L1" s="27"/>
      <c r="M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x14ac:dyDescent="0.25">
      <c r="A2" s="9" t="s">
        <v>163</v>
      </c>
      <c r="B2" s="15">
        <v>2016</v>
      </c>
      <c r="C2" s="15" t="s">
        <v>23</v>
      </c>
      <c r="D2" s="15" t="s">
        <v>24</v>
      </c>
      <c r="E2" s="15" t="s">
        <v>25</v>
      </c>
      <c r="F2" s="15" t="s">
        <v>26</v>
      </c>
      <c r="G2" s="53"/>
      <c r="H2" s="53"/>
      <c r="I2" s="53"/>
      <c r="J2" s="53"/>
      <c r="K2" s="53"/>
      <c r="L2" s="53"/>
      <c r="M2" s="53"/>
      <c r="N2" s="8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16384" x14ac:dyDescent="0.25">
      <c r="A3" s="16" t="s">
        <v>164</v>
      </c>
      <c r="B3" s="17">
        <v>4979.8840058563401</v>
      </c>
      <c r="C3" s="17">
        <v>1370.4435702619144</v>
      </c>
      <c r="D3" s="17">
        <v>1122.3371803465541</v>
      </c>
      <c r="E3" s="17">
        <v>1162.189340562855</v>
      </c>
      <c r="F3" s="17">
        <v>1324.9139146850171</v>
      </c>
      <c r="G3" s="53"/>
      <c r="H3" s="53"/>
      <c r="I3" s="53"/>
      <c r="J3" s="53"/>
      <c r="K3" s="53"/>
      <c r="L3" s="53"/>
      <c r="M3" s="53"/>
      <c r="N3" s="82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</row>
    <row r="4" spans="1:16384" x14ac:dyDescent="0.25">
      <c r="A4" s="48" t="s">
        <v>165</v>
      </c>
      <c r="B4" s="17">
        <v>3966.8021548451979</v>
      </c>
      <c r="C4" s="17">
        <v>1092.8141668397809</v>
      </c>
      <c r="D4" s="17">
        <v>861.08408762197143</v>
      </c>
      <c r="E4" s="18">
        <v>933.79656579639948</v>
      </c>
      <c r="F4" s="18">
        <v>1079.1073345870461</v>
      </c>
      <c r="G4" s="53"/>
      <c r="H4" s="53"/>
      <c r="I4" s="53"/>
      <c r="J4" s="53"/>
      <c r="K4" s="53"/>
      <c r="L4" s="53"/>
      <c r="M4" s="53"/>
      <c r="N4" s="44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16384" x14ac:dyDescent="0.25">
      <c r="A5" s="48" t="s">
        <v>166</v>
      </c>
      <c r="B5" s="17">
        <v>1013.0524475890095</v>
      </c>
      <c r="C5" s="17">
        <v>277.60000000000002</v>
      </c>
      <c r="D5" s="17">
        <v>261.25309272458276</v>
      </c>
      <c r="E5" s="17">
        <v>228.39277476645563</v>
      </c>
      <c r="F5" s="17">
        <v>245.80658009797099</v>
      </c>
      <c r="G5" s="53"/>
      <c r="H5" s="53"/>
      <c r="I5" s="53"/>
      <c r="J5" s="53"/>
      <c r="K5" s="53"/>
      <c r="L5" s="53"/>
      <c r="M5" s="53"/>
      <c r="N5" s="85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16384" x14ac:dyDescent="0.25">
      <c r="A6" s="16" t="s">
        <v>167</v>
      </c>
      <c r="B6" s="19">
        <v>18708.921999999999</v>
      </c>
      <c r="C6" s="19">
        <v>5599.9040000000005</v>
      </c>
      <c r="D6" s="19">
        <v>4067.018</v>
      </c>
      <c r="E6" s="20">
        <v>4324</v>
      </c>
      <c r="F6" s="20">
        <v>4718</v>
      </c>
      <c r="G6" s="53"/>
      <c r="H6" s="53"/>
      <c r="I6" s="53"/>
      <c r="J6" s="53"/>
      <c r="K6" s="53"/>
      <c r="L6" s="53"/>
      <c r="M6" s="53"/>
      <c r="N6" s="85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16384" x14ac:dyDescent="0.25">
      <c r="A7" s="48" t="s">
        <v>168</v>
      </c>
      <c r="B7" s="19">
        <v>4505.8789999999999</v>
      </c>
      <c r="C7" s="21">
        <v>1333.4949999999999</v>
      </c>
      <c r="D7" s="21">
        <v>956.38400000000001</v>
      </c>
      <c r="E7" s="22">
        <v>1091</v>
      </c>
      <c r="F7" s="22">
        <v>1125</v>
      </c>
      <c r="G7" s="56"/>
      <c r="H7" s="56"/>
      <c r="I7" s="56"/>
      <c r="J7" s="56"/>
      <c r="K7" s="56"/>
      <c r="L7" s="56"/>
      <c r="M7" s="56"/>
      <c r="N7" s="44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16384" x14ac:dyDescent="0.25">
      <c r="A8" s="2" t="s">
        <v>56</v>
      </c>
      <c r="B8" s="6">
        <v>23215.12740653153</v>
      </c>
      <c r="C8" s="6">
        <v>6933.4003452855941</v>
      </c>
      <c r="D8" s="6">
        <v>5023.4006886518837</v>
      </c>
      <c r="E8" s="6">
        <v>5415.0807901282096</v>
      </c>
      <c r="F8" s="6">
        <v>5843.2455824658437</v>
      </c>
      <c r="G8" s="56"/>
      <c r="H8" s="56"/>
      <c r="I8" s="56"/>
      <c r="J8" s="56"/>
      <c r="K8" s="56"/>
      <c r="L8" s="56"/>
      <c r="M8" s="56"/>
      <c r="N8" s="8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16384" x14ac:dyDescent="0.25">
      <c r="A9" s="46" t="s">
        <v>57</v>
      </c>
      <c r="B9" s="6">
        <v>-15847.0980831126</v>
      </c>
      <c r="C9" s="6">
        <v>-4621.6738167885896</v>
      </c>
      <c r="D9" s="6">
        <v>-3377.9070954891799</v>
      </c>
      <c r="E9" s="6">
        <v>-3594.8428699278697</v>
      </c>
      <c r="F9" s="6">
        <v>-4252.6743009069805</v>
      </c>
      <c r="G9" s="56"/>
      <c r="H9" s="56"/>
      <c r="I9" s="56"/>
      <c r="J9" s="56"/>
      <c r="K9" s="56"/>
      <c r="L9" s="56"/>
      <c r="M9" s="56"/>
      <c r="N9" s="8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16384" x14ac:dyDescent="0.25">
      <c r="A10" s="45" t="s">
        <v>58</v>
      </c>
      <c r="B10" s="12">
        <v>-59.245000000000005</v>
      </c>
      <c r="C10" s="12">
        <v>-16.675999999999998</v>
      </c>
      <c r="D10" s="12">
        <v>-13.385999999999999</v>
      </c>
      <c r="E10" s="12">
        <v>-14.255000000000001</v>
      </c>
      <c r="F10" s="12">
        <v>-14.928000000000001</v>
      </c>
      <c r="G10" s="57"/>
      <c r="H10" s="57"/>
      <c r="I10" s="57"/>
      <c r="J10" s="57"/>
      <c r="K10" s="57"/>
      <c r="L10" s="57"/>
      <c r="M10" s="57"/>
      <c r="N10" s="85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16384" x14ac:dyDescent="0.25">
      <c r="A11" s="46" t="s">
        <v>59</v>
      </c>
      <c r="B11" s="6">
        <v>7308.7843234189304</v>
      </c>
      <c r="C11" s="6">
        <v>2295.0505284970045</v>
      </c>
      <c r="D11" s="6">
        <v>1632.1075931627038</v>
      </c>
      <c r="E11" s="6">
        <v>1805.9829202003398</v>
      </c>
      <c r="F11" s="6">
        <v>1575.643281558863</v>
      </c>
      <c r="G11" s="56"/>
      <c r="H11" s="56"/>
      <c r="I11" s="56"/>
      <c r="J11" s="56"/>
      <c r="K11" s="56"/>
      <c r="L11" s="56"/>
      <c r="M11" s="56"/>
      <c r="N11" s="44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16384" x14ac:dyDescent="0.25">
      <c r="A12" s="45" t="s">
        <v>60</v>
      </c>
      <c r="B12" s="12">
        <v>-5542.9026002184537</v>
      </c>
      <c r="C12" s="12">
        <v>-1500.1469631237906</v>
      </c>
      <c r="D12" s="12">
        <v>-1350.2463340648487</v>
      </c>
      <c r="E12" s="12">
        <v>-1377.2424902517041</v>
      </c>
      <c r="F12" s="12">
        <v>-1315.2668127781101</v>
      </c>
      <c r="G12" s="57"/>
      <c r="H12" s="57"/>
      <c r="I12" s="57"/>
      <c r="J12" s="57"/>
      <c r="K12" s="57"/>
      <c r="L12" s="57"/>
      <c r="M12" s="57"/>
      <c r="N12" s="44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16384" x14ac:dyDescent="0.25">
      <c r="A13" s="45" t="s">
        <v>61</v>
      </c>
      <c r="B13" s="12">
        <v>-848.6075557799993</v>
      </c>
      <c r="C13" s="12">
        <v>-277.28583642999934</v>
      </c>
      <c r="D13" s="12">
        <v>-166.53350371000036</v>
      </c>
      <c r="E13" s="12">
        <v>-194.68671838999953</v>
      </c>
      <c r="F13" s="12">
        <v>-210.10149725000002</v>
      </c>
      <c r="G13" s="57"/>
      <c r="H13" s="57"/>
      <c r="I13" s="57"/>
      <c r="J13" s="57"/>
      <c r="K13" s="57"/>
      <c r="L13" s="57"/>
      <c r="M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16384" x14ac:dyDescent="0.25">
      <c r="A14" s="45" t="s">
        <v>62</v>
      </c>
      <c r="B14" s="12">
        <v>30.158623739999999</v>
      </c>
      <c r="C14" s="12">
        <v>6.7640019300000018</v>
      </c>
      <c r="D14" s="12">
        <v>5.9848109999999979</v>
      </c>
      <c r="E14" s="12">
        <v>7.9377931999999998</v>
      </c>
      <c r="F14" s="12">
        <v>9.4720176099999982</v>
      </c>
      <c r="G14" s="57"/>
      <c r="H14" s="57"/>
      <c r="I14" s="57"/>
      <c r="J14" s="57"/>
      <c r="K14" s="57"/>
      <c r="L14" s="57"/>
      <c r="M14" s="57"/>
      <c r="N14" s="44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16384" x14ac:dyDescent="0.25">
      <c r="A15" s="45" t="s">
        <v>63</v>
      </c>
      <c r="B15" s="12">
        <v>-394.35444442000005</v>
      </c>
      <c r="C15" s="12">
        <v>-72.367292400000096</v>
      </c>
      <c r="D15" s="12">
        <v>-63.868024619999979</v>
      </c>
      <c r="E15" s="12">
        <v>-168.16462626999993</v>
      </c>
      <c r="F15" s="12">
        <v>-89.954501130000025</v>
      </c>
      <c r="G15" s="57"/>
      <c r="H15" s="57"/>
      <c r="I15" s="57"/>
      <c r="J15" s="57"/>
      <c r="K15" s="57"/>
      <c r="L15" s="57"/>
      <c r="M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16384" x14ac:dyDescent="0.25">
      <c r="A16" s="46" t="s">
        <v>64</v>
      </c>
      <c r="B16" s="6">
        <v>-6755.7059766784532</v>
      </c>
      <c r="C16" s="6">
        <v>-1843.0360900237899</v>
      </c>
      <c r="D16" s="6">
        <v>-1574.6630513948489</v>
      </c>
      <c r="E16" s="6">
        <v>-1732.1560417117034</v>
      </c>
      <c r="F16" s="6">
        <v>-1605.85079354811</v>
      </c>
      <c r="G16" s="56"/>
      <c r="H16" s="56"/>
      <c r="I16" s="56"/>
      <c r="J16" s="56"/>
      <c r="K16" s="56"/>
      <c r="L16" s="56"/>
      <c r="M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35" x14ac:dyDescent="0.25">
      <c r="A17" s="45" t="s">
        <v>65</v>
      </c>
      <c r="B17" s="12">
        <v>-200.69112831817134</v>
      </c>
      <c r="C17" s="12">
        <v>-53.355910057042955</v>
      </c>
      <c r="D17" s="12">
        <v>-41.088633177042794</v>
      </c>
      <c r="E17" s="12">
        <v>-53.423777677042779</v>
      </c>
      <c r="F17" s="12">
        <v>-52.822807407042802</v>
      </c>
      <c r="G17" s="57"/>
      <c r="H17" s="57"/>
      <c r="I17" s="57"/>
      <c r="J17" s="57"/>
      <c r="K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x14ac:dyDescent="0.25">
      <c r="A18" s="46" t="s">
        <v>66</v>
      </c>
      <c r="B18" s="6">
        <v>352.38721842229404</v>
      </c>
      <c r="C18" s="6">
        <v>398.65852841617573</v>
      </c>
      <c r="D18" s="6">
        <v>16.355908590812504</v>
      </c>
      <c r="E18" s="6">
        <v>20.403100811597881</v>
      </c>
      <c r="F18" s="6">
        <v>-83.030319396290935</v>
      </c>
      <c r="G18" s="56"/>
      <c r="H18" s="56"/>
      <c r="I18" s="56"/>
      <c r="J18" s="56"/>
      <c r="K18" s="56"/>
      <c r="L18" s="56"/>
      <c r="M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x14ac:dyDescent="0.25">
      <c r="A19" s="45" t="s">
        <v>67</v>
      </c>
      <c r="B19" s="12">
        <v>364.41723303493598</v>
      </c>
      <c r="C19" s="12">
        <v>86.236197733615469</v>
      </c>
      <c r="D19" s="12">
        <v>10.337435836347286</v>
      </c>
      <c r="E19" s="12">
        <v>102.37223293046729</v>
      </c>
      <c r="F19" s="12">
        <v>165.47136653450596</v>
      </c>
      <c r="G19" s="57"/>
      <c r="H19" s="57"/>
      <c r="I19" s="57"/>
      <c r="J19" s="57"/>
      <c r="K19" s="57"/>
      <c r="L19" s="57"/>
      <c r="M19" s="57"/>
      <c r="N19" s="44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x14ac:dyDescent="0.25">
      <c r="A20" s="45" t="s">
        <v>68</v>
      </c>
      <c r="B20" s="12">
        <v>-1431.6137700949357</v>
      </c>
      <c r="C20" s="12">
        <v>-444.91531544197807</v>
      </c>
      <c r="D20" s="12">
        <v>-261.18523088312787</v>
      </c>
      <c r="E20" s="12">
        <v>-446.33809350345365</v>
      </c>
      <c r="F20" s="12">
        <v>-279.17513026637619</v>
      </c>
      <c r="G20" s="57"/>
      <c r="H20" s="57"/>
      <c r="I20" s="57"/>
      <c r="J20" s="57"/>
      <c r="K20" s="57"/>
      <c r="L20" s="57"/>
      <c r="M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x14ac:dyDescent="0.25">
      <c r="A21" s="46" t="s">
        <v>69</v>
      </c>
      <c r="B21" s="6">
        <v>-1067.1965370599996</v>
      </c>
      <c r="C21" s="6">
        <v>-358.67911770836258</v>
      </c>
      <c r="D21" s="6">
        <v>-250.84779504678059</v>
      </c>
      <c r="E21" s="6">
        <v>-343.96586057298634</v>
      </c>
      <c r="F21" s="6">
        <v>-113.70376373187023</v>
      </c>
      <c r="G21" s="56"/>
      <c r="H21" s="56"/>
      <c r="I21" s="56"/>
      <c r="J21" s="56"/>
      <c r="K21" s="56"/>
      <c r="L21" s="56"/>
      <c r="M21" s="56"/>
      <c r="N21" s="44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1:35" x14ac:dyDescent="0.25">
      <c r="A22" s="46" t="s">
        <v>70</v>
      </c>
      <c r="B22" s="6">
        <v>-714.80931863770559</v>
      </c>
      <c r="C22" s="6">
        <v>39.979410707813145</v>
      </c>
      <c r="D22" s="6">
        <v>-234.49188645596809</v>
      </c>
      <c r="E22" s="6">
        <v>-323.56275976138846</v>
      </c>
      <c r="F22" s="6">
        <v>-196.73408312816116</v>
      </c>
      <c r="G22" s="56"/>
      <c r="H22" s="56"/>
      <c r="I22" s="56"/>
      <c r="J22" s="56"/>
      <c r="K22" s="56"/>
      <c r="L22" s="56"/>
      <c r="M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x14ac:dyDescent="0.25">
      <c r="A23" s="45" t="s">
        <v>71</v>
      </c>
      <c r="B23" s="12">
        <v>-35.109105857592212</v>
      </c>
      <c r="C23" s="12">
        <v>-27.173495340910552</v>
      </c>
      <c r="D23" s="12">
        <v>17.471269786489444</v>
      </c>
      <c r="E23" s="12">
        <v>-25.824579037110549</v>
      </c>
      <c r="F23" s="12">
        <v>0.41769873393944362</v>
      </c>
      <c r="G23" s="57"/>
      <c r="H23" s="57"/>
      <c r="I23" s="57"/>
      <c r="J23" s="57"/>
      <c r="K23" s="57"/>
      <c r="L23" s="57"/>
      <c r="M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35" x14ac:dyDescent="0.25">
      <c r="A24" s="46" t="s">
        <v>72</v>
      </c>
      <c r="B24" s="6">
        <v>-749.91842449529781</v>
      </c>
      <c r="C24" s="6">
        <v>12.805915366902592</v>
      </c>
      <c r="D24" s="6">
        <v>-217.02061666947864</v>
      </c>
      <c r="E24" s="6">
        <v>-349.387338798499</v>
      </c>
      <c r="F24" s="6">
        <v>-196.31638439422173</v>
      </c>
      <c r="G24" s="56"/>
      <c r="H24" s="56"/>
      <c r="I24" s="56"/>
      <c r="J24" s="56"/>
      <c r="K24" s="56"/>
      <c r="L24" s="56"/>
      <c r="M24" s="56"/>
      <c r="N24" s="44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</row>
    <row r="25" spans="1:35" x14ac:dyDescent="0.25">
      <c r="A25" s="10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57"/>
      <c r="H25" s="57"/>
      <c r="I25" s="57"/>
      <c r="J25" s="57"/>
      <c r="K25" s="57"/>
      <c r="L25" s="57"/>
      <c r="M25" s="57"/>
      <c r="N25" s="44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35" x14ac:dyDescent="0.25">
      <c r="A26" s="46" t="s">
        <v>74</v>
      </c>
      <c r="B26" s="6">
        <v>612.32334674046535</v>
      </c>
      <c r="C26" s="6">
        <v>468.69043847321865</v>
      </c>
      <c r="D26" s="6">
        <v>70.830541767855294</v>
      </c>
      <c r="E26" s="6">
        <v>88.081878488640655</v>
      </c>
      <c r="F26" s="6">
        <v>-15.279511989248132</v>
      </c>
      <c r="G26" s="56"/>
      <c r="H26" s="56"/>
      <c r="I26" s="56"/>
      <c r="J26" s="56"/>
      <c r="K26" s="56"/>
      <c r="L26" s="56"/>
      <c r="M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x14ac:dyDescent="0.25">
      <c r="A27" s="46" t="s">
        <v>76</v>
      </c>
      <c r="B27" s="6"/>
      <c r="C27" s="3"/>
      <c r="D27" s="3"/>
      <c r="E27" s="3"/>
      <c r="F27" s="3"/>
      <c r="G27" s="56"/>
      <c r="H27" s="56"/>
      <c r="I27" s="56"/>
      <c r="J27" s="56"/>
      <c r="K27" s="56"/>
      <c r="L27" s="56"/>
      <c r="M27" s="56"/>
      <c r="N27" s="44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x14ac:dyDescent="0.25">
      <c r="A28" s="46" t="s">
        <v>77</v>
      </c>
      <c r="B28" s="13">
        <v>0.31482852518666798</v>
      </c>
      <c r="C28" s="13">
        <v>0.33101370383978213</v>
      </c>
      <c r="D28" s="13">
        <v>0.32490093749632948</v>
      </c>
      <c r="E28" s="13">
        <v>0.33350987551149441</v>
      </c>
      <c r="F28" s="13">
        <v>0.26965207252061824</v>
      </c>
      <c r="G28" s="56"/>
      <c r="H28" s="56"/>
      <c r="I28" s="56"/>
      <c r="J28" s="56"/>
      <c r="K28" s="56"/>
      <c r="L28" s="56"/>
      <c r="M28" s="56"/>
      <c r="N28" s="49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</row>
    <row r="29" spans="1:35" x14ac:dyDescent="0.25">
      <c r="A29" s="48" t="s">
        <v>78</v>
      </c>
      <c r="B29" s="14">
        <v>-0.23876253199708777</v>
      </c>
      <c r="C29" s="14">
        <v>-0.21636525924019723</v>
      </c>
      <c r="D29" s="14">
        <v>-0.26879128657109186</v>
      </c>
      <c r="E29" s="14">
        <v>-0.25433461542484131</v>
      </c>
      <c r="F29" s="14">
        <v>-0.22509182511940032</v>
      </c>
      <c r="G29" s="57"/>
      <c r="H29" s="57"/>
      <c r="I29" s="57"/>
      <c r="J29" s="57"/>
      <c r="K29" s="57"/>
      <c r="L29" s="57"/>
      <c r="M29" s="57"/>
      <c r="N29" s="44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x14ac:dyDescent="0.25">
      <c r="A30" s="48" t="s">
        <v>79</v>
      </c>
      <c r="B30" s="14">
        <v>-3.6554077042939045E-2</v>
      </c>
      <c r="C30" s="14">
        <v>-3.9992762947626624E-2</v>
      </c>
      <c r="D30" s="14">
        <v>-3.3151546936362845E-2</v>
      </c>
      <c r="E30" s="14">
        <v>-3.5952689523103133E-2</v>
      </c>
      <c r="F30" s="14">
        <v>-3.5956301046196557E-2</v>
      </c>
      <c r="G30" s="57"/>
      <c r="H30" s="57"/>
      <c r="I30" s="57"/>
      <c r="J30" s="57"/>
      <c r="K30" s="57"/>
      <c r="L30" s="57"/>
      <c r="M30" s="57"/>
      <c r="N30" s="44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x14ac:dyDescent="0.25">
      <c r="A31" s="48" t="s">
        <v>80</v>
      </c>
      <c r="B31" s="14">
        <v>1.2990936130514161E-3</v>
      </c>
      <c r="C31" s="14">
        <v>9.7556777239889581E-4</v>
      </c>
      <c r="D31" s="14">
        <v>1.1913863478021948E-3</v>
      </c>
      <c r="E31" s="14">
        <v>1.4658679173301977E-3</v>
      </c>
      <c r="F31" s="14">
        <v>1.621019941113414E-3</v>
      </c>
      <c r="G31" s="57"/>
      <c r="H31" s="57"/>
      <c r="I31" s="57"/>
      <c r="J31" s="57"/>
      <c r="K31" s="57"/>
      <c r="L31" s="57"/>
      <c r="M31" s="57"/>
      <c r="N31" s="44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x14ac:dyDescent="0.25">
      <c r="A32" s="48" t="s">
        <v>81</v>
      </c>
      <c r="B32" s="14">
        <v>-1.6986960162408981E-2</v>
      </c>
      <c r="C32" s="14">
        <v>-1.0437489369729913E-2</v>
      </c>
      <c r="D32" s="14">
        <v>-1.2714101179362633E-2</v>
      </c>
      <c r="E32" s="14">
        <v>-3.1054869315443472E-2</v>
      </c>
      <c r="F32" s="14">
        <v>-1.5394612439349043E-2</v>
      </c>
      <c r="G32" s="57"/>
      <c r="H32" s="57"/>
      <c r="I32" s="57"/>
      <c r="J32" s="57"/>
      <c r="K32" s="57"/>
      <c r="L32" s="57"/>
      <c r="M32" s="57"/>
      <c r="N32" s="44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x14ac:dyDescent="0.25">
      <c r="A33" s="46" t="s">
        <v>82</v>
      </c>
      <c r="B33" s="13">
        <v>-0.29100447558938441</v>
      </c>
      <c r="C33" s="13">
        <v>-0.26581994378515489</v>
      </c>
      <c r="D33" s="13">
        <v>-0.31346554833901513</v>
      </c>
      <c r="E33" s="13">
        <v>-0.31987630634605774</v>
      </c>
      <c r="F33" s="13">
        <v>-0.27482171866383248</v>
      </c>
      <c r="G33" s="56"/>
      <c r="H33" s="56"/>
      <c r="I33" s="56"/>
      <c r="J33" s="56"/>
      <c r="K33" s="56"/>
      <c r="L33" s="56"/>
      <c r="M33" s="56"/>
      <c r="N33" s="8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1:35" x14ac:dyDescent="0.25">
      <c r="A34" s="48" t="s">
        <v>83</v>
      </c>
      <c r="B34" s="14">
        <v>-8.6448428562880628E-3</v>
      </c>
      <c r="C34" s="14">
        <v>-7.6954895722014111E-3</v>
      </c>
      <c r="D34" s="14">
        <v>-8.1794457029605652E-3</v>
      </c>
      <c r="E34" s="14">
        <v>-9.865739727177348E-3</v>
      </c>
      <c r="F34" s="14">
        <v>-9.0399772971293865E-3</v>
      </c>
      <c r="G34" s="57"/>
      <c r="H34" s="57"/>
      <c r="I34" s="57"/>
      <c r="J34" s="57"/>
      <c r="K34" s="57"/>
      <c r="L34" s="57"/>
      <c r="M34" s="57"/>
      <c r="N34" s="85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x14ac:dyDescent="0.25">
      <c r="A35" s="46" t="s">
        <v>3</v>
      </c>
      <c r="B35" s="13">
        <v>1.5179206740995554E-2</v>
      </c>
      <c r="C35" s="13">
        <v>5.7498270482425833E-2</v>
      </c>
      <c r="D35" s="13">
        <v>3.2559434543538066E-3</v>
      </c>
      <c r="E35" s="13">
        <v>3.7678294382593705E-3</v>
      </c>
      <c r="F35" s="13">
        <v>-1.4209623440343615E-2</v>
      </c>
      <c r="G35" s="56"/>
      <c r="H35" s="56"/>
      <c r="I35" s="56"/>
      <c r="J35" s="56"/>
      <c r="K35" s="56"/>
      <c r="L35" s="56"/>
      <c r="M35" s="56"/>
      <c r="N35" s="8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</row>
    <row r="36" spans="1:35" x14ac:dyDescent="0.25">
      <c r="A36" s="46" t="s">
        <v>169</v>
      </c>
      <c r="B36" s="13">
        <v>-4.5969876381541888E-2</v>
      </c>
      <c r="C36" s="13">
        <v>-5.1732065054089733E-2</v>
      </c>
      <c r="D36" s="13">
        <v>-4.9935852342708489E-2</v>
      </c>
      <c r="E36" s="13">
        <v>-6.3519986848588172E-2</v>
      </c>
      <c r="F36" s="13">
        <v>-1.945900820480103E-2</v>
      </c>
      <c r="G36" s="56"/>
      <c r="H36" s="56"/>
      <c r="I36" s="56"/>
      <c r="J36" s="56"/>
      <c r="K36" s="56"/>
      <c r="L36" s="56"/>
      <c r="M36" s="56"/>
      <c r="N36" s="85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</row>
    <row r="37" spans="1:35" x14ac:dyDescent="0.25">
      <c r="A37" s="46" t="s">
        <v>170</v>
      </c>
      <c r="B37" s="13">
        <v>-3.0790669640546338E-2</v>
      </c>
      <c r="C37" s="13">
        <v>5.7662054283360948E-3</v>
      </c>
      <c r="D37" s="13">
        <v>-4.6679908888354681E-2</v>
      </c>
      <c r="E37" s="13">
        <v>-5.9752157410328806E-2</v>
      </c>
      <c r="F37" s="13">
        <v>-3.3668631645144644E-2</v>
      </c>
      <c r="G37" s="56"/>
      <c r="H37" s="56"/>
      <c r="I37" s="56"/>
      <c r="J37" s="56"/>
      <c r="K37" s="56"/>
      <c r="L37" s="56"/>
      <c r="M37" s="56"/>
      <c r="N37" s="44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</row>
    <row r="38" spans="1:35" x14ac:dyDescent="0.25">
      <c r="A38" s="48" t="s">
        <v>86</v>
      </c>
      <c r="B38" s="14">
        <v>-1.5123374187347486E-3</v>
      </c>
      <c r="C38" s="14">
        <v>-3.9192162557564313E-3</v>
      </c>
      <c r="D38" s="14">
        <v>3.4779765480300877E-3</v>
      </c>
      <c r="E38" s="14">
        <v>-4.7690108491436033E-3</v>
      </c>
      <c r="F38" s="14">
        <v>7.1484028532508667E-5</v>
      </c>
      <c r="G38" s="57"/>
      <c r="H38" s="57"/>
      <c r="I38" s="57"/>
      <c r="J38" s="57"/>
      <c r="K38" s="57"/>
      <c r="L38" s="57"/>
      <c r="M38" s="57"/>
      <c r="N38" s="85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 x14ac:dyDescent="0.25">
      <c r="A39" s="46" t="s">
        <v>87</v>
      </c>
      <c r="B39" s="13">
        <v>-3.2303007059281089E-2</v>
      </c>
      <c r="C39" s="13">
        <v>1.8469891725796635E-3</v>
      </c>
      <c r="D39" s="13">
        <v>-4.3201932340324593E-2</v>
      </c>
      <c r="E39" s="13">
        <v>-6.4521168259472406E-2</v>
      </c>
      <c r="F39" s="13">
        <v>-3.3597147616612137E-2</v>
      </c>
      <c r="G39" s="56"/>
      <c r="H39" s="56"/>
      <c r="I39" s="56"/>
      <c r="J39" s="56"/>
      <c r="K39" s="56"/>
      <c r="L39" s="56"/>
      <c r="M39" s="56"/>
      <c r="N39" s="44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</row>
    <row r="40" spans="1:35" x14ac:dyDescent="0.25">
      <c r="A40" s="2" t="s">
        <v>4</v>
      </c>
      <c r="B40" s="13">
        <v>2.6376049375813004E-2</v>
      </c>
      <c r="C40" s="13">
        <v>6.7598929115914599E-2</v>
      </c>
      <c r="D40" s="13">
        <v>1.4100117859971846E-2</v>
      </c>
      <c r="E40" s="13">
        <v>1.6266032198303582E-2</v>
      </c>
      <c r="F40" s="13">
        <v>-2.6149015600333871E-3</v>
      </c>
      <c r="G40" s="56"/>
      <c r="H40" s="56"/>
      <c r="I40" s="56"/>
      <c r="J40" s="56"/>
      <c r="K40" s="56"/>
      <c r="L40" s="56"/>
      <c r="M40" s="56"/>
      <c r="N40" s="8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</row>
    <row r="41" spans="1:35" x14ac:dyDescent="0.25">
      <c r="N41" s="85"/>
    </row>
    <row r="42" spans="1:35" x14ac:dyDescent="0.25">
      <c r="A42" s="8"/>
      <c r="B42" s="8"/>
      <c r="N42" s="85"/>
    </row>
    <row r="43" spans="1:35" ht="14.25" customHeight="1" x14ac:dyDescent="0.25">
      <c r="A43" s="5"/>
      <c r="B43" s="5"/>
      <c r="C43" s="5"/>
      <c r="D43" s="5"/>
      <c r="E43" s="5"/>
      <c r="F43" s="47"/>
      <c r="G43" s="83"/>
      <c r="H43" s="83"/>
      <c r="I43" s="83"/>
      <c r="J43" s="83"/>
      <c r="K43" s="83"/>
      <c r="L43" s="83"/>
      <c r="M43" s="83"/>
      <c r="N43" s="44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35" x14ac:dyDescent="0.25">
      <c r="N44" s="85"/>
    </row>
    <row r="45" spans="1:35" x14ac:dyDescent="0.25">
      <c r="N45" s="44"/>
    </row>
    <row r="46" spans="1:35" x14ac:dyDescent="0.25">
      <c r="N46" s="86"/>
    </row>
    <row r="47" spans="1:35" x14ac:dyDescent="0.25">
      <c r="N47" s="87"/>
    </row>
    <row r="48" spans="1:35" x14ac:dyDescent="0.25">
      <c r="N48" s="87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P&amp;L</vt:lpstr>
      <vt:lpstr>BP</vt:lpstr>
      <vt:lpstr>Movimentacaodelojas-Historico 2</vt:lpstr>
      <vt:lpstr>DRE_2016 Pro-Forma Não Auditada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FRANCESCO A F LISA</dc:creator>
  <cp:lastModifiedBy>GABRIEL SIGNORELLI ROSSETTO SUCCAR</cp:lastModifiedBy>
  <dcterms:created xsi:type="dcterms:W3CDTF">2017-07-25T12:18:00Z</dcterms:created>
  <dcterms:modified xsi:type="dcterms:W3CDTF">2020-07-13T21:28:32Z</dcterms:modified>
</cp:coreProperties>
</file>