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db25379\Desktop\Sistemas Mdias\"/>
    </mc:Choice>
  </mc:AlternateContent>
  <xr:revisionPtr revIDLastSave="0" documentId="8_{B7378577-7A7A-42F8-B36C-7094538FA15D}" xr6:coauthVersionLast="36" xr6:coauthVersionMax="36" xr10:uidLastSave="{00000000-0000-0000-0000-000000000000}"/>
  <bookViews>
    <workbookView xWindow="0" yWindow="0" windowWidth="9840" windowHeight="7455" tabRatio="976" activeTab="4" xr2:uid="{00000000-000D-0000-FFFF-FFFF00000000}"/>
  </bookViews>
  <sheets>
    <sheet name="Preços e Cotações" sheetId="1" r:id="rId1"/>
    <sheet name="Exportação-Importação" sheetId="2" r:id="rId2"/>
    <sheet name="Produção-Consumo" sheetId="3" r:id="rId3"/>
    <sheet name="Estoques" sheetId="4" r:id="rId4"/>
    <sheet name="Produção-Exportação" sheetId="5" r:id="rId5"/>
    <sheet name="USDA_Grain and Feed Anual_B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1" l="1"/>
  <c r="R32" i="1"/>
  <c r="Q83" i="1" l="1"/>
  <c r="R83" i="1"/>
  <c r="Q15" i="1"/>
  <c r="Q49" i="1"/>
  <c r="R49" i="1"/>
  <c r="Q66" i="1"/>
  <c r="R66" i="1"/>
  <c r="E22" i="6" l="1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19" i="5"/>
  <c r="C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O13" i="4"/>
  <c r="N13" i="4"/>
  <c r="M13" i="4"/>
  <c r="L13" i="4"/>
  <c r="K13" i="4"/>
  <c r="J13" i="4"/>
  <c r="I13" i="4"/>
  <c r="O12" i="4"/>
  <c r="N12" i="4"/>
  <c r="M12" i="4"/>
  <c r="L12" i="4"/>
  <c r="K12" i="4"/>
  <c r="J12" i="4"/>
  <c r="I12" i="4"/>
  <c r="O11" i="4"/>
  <c r="N11" i="4"/>
  <c r="M11" i="4"/>
  <c r="L11" i="4"/>
  <c r="K11" i="4"/>
  <c r="J11" i="4"/>
  <c r="I11" i="4"/>
  <c r="O10" i="4"/>
  <c r="N10" i="4"/>
  <c r="M10" i="4"/>
  <c r="L10" i="4"/>
  <c r="K10" i="4"/>
  <c r="J10" i="4"/>
  <c r="I10" i="4"/>
  <c r="O9" i="4"/>
  <c r="N9" i="4"/>
  <c r="M9" i="4"/>
  <c r="K9" i="4"/>
  <c r="I9" i="4"/>
  <c r="O8" i="4"/>
  <c r="N8" i="4"/>
  <c r="M8" i="4"/>
  <c r="K8" i="4"/>
  <c r="I8" i="4"/>
  <c r="O7" i="4"/>
  <c r="N7" i="4"/>
  <c r="M7" i="4"/>
  <c r="K7" i="4"/>
  <c r="I7" i="4"/>
  <c r="O6" i="4"/>
  <c r="N6" i="4"/>
  <c r="M6" i="4"/>
  <c r="K6" i="4"/>
  <c r="I6" i="4"/>
  <c r="O5" i="4"/>
  <c r="N5" i="4"/>
  <c r="M5" i="4"/>
  <c r="K5" i="4"/>
  <c r="I5" i="4"/>
  <c r="O4" i="4"/>
  <c r="N4" i="4"/>
  <c r="M4" i="4"/>
  <c r="L4" i="4"/>
  <c r="K4" i="4"/>
  <c r="J4" i="4"/>
  <c r="I4" i="4"/>
  <c r="O3" i="4"/>
  <c r="N3" i="4"/>
  <c r="M3" i="4"/>
  <c r="L3" i="4"/>
  <c r="K3" i="4"/>
  <c r="J3" i="4"/>
  <c r="I3" i="4"/>
  <c r="M2" i="4"/>
  <c r="L2" i="4"/>
  <c r="K2" i="4"/>
  <c r="J2" i="4"/>
  <c r="O44" i="3"/>
  <c r="N44" i="3"/>
  <c r="M44" i="3"/>
  <c r="L44" i="3"/>
  <c r="K44" i="3"/>
  <c r="J44" i="3"/>
  <c r="O43" i="3"/>
  <c r="N43" i="3"/>
  <c r="M43" i="3"/>
  <c r="L43" i="3"/>
  <c r="K43" i="3"/>
  <c r="J43" i="3"/>
  <c r="O42" i="3"/>
  <c r="N42" i="3"/>
  <c r="M42" i="3"/>
  <c r="L42" i="3"/>
  <c r="K42" i="3"/>
  <c r="J42" i="3"/>
  <c r="O41" i="3"/>
  <c r="N41" i="3"/>
  <c r="M41" i="3"/>
  <c r="L41" i="3"/>
  <c r="K41" i="3"/>
  <c r="J41" i="3"/>
  <c r="O40" i="3"/>
  <c r="N40" i="3"/>
  <c r="M40" i="3"/>
  <c r="L40" i="3"/>
  <c r="K40" i="3"/>
  <c r="J40" i="3"/>
  <c r="O39" i="3"/>
  <c r="N39" i="3"/>
  <c r="M39" i="3"/>
  <c r="L39" i="3"/>
  <c r="K39" i="3"/>
  <c r="J39" i="3"/>
  <c r="O38" i="3"/>
  <c r="N38" i="3"/>
  <c r="M38" i="3"/>
  <c r="L38" i="3"/>
  <c r="K38" i="3"/>
  <c r="J38" i="3"/>
  <c r="O37" i="3"/>
  <c r="N37" i="3"/>
  <c r="M37" i="3"/>
  <c r="L37" i="3"/>
  <c r="K37" i="3"/>
  <c r="J37" i="3"/>
  <c r="O36" i="3"/>
  <c r="N36" i="3"/>
  <c r="M36" i="3"/>
  <c r="L36" i="3"/>
  <c r="K36" i="3"/>
  <c r="J36" i="3"/>
  <c r="O35" i="3"/>
  <c r="N35" i="3"/>
  <c r="M35" i="3"/>
  <c r="L35" i="3"/>
  <c r="K35" i="3"/>
  <c r="J35" i="3"/>
  <c r="O34" i="3"/>
  <c r="N34" i="3"/>
  <c r="M34" i="3"/>
  <c r="L34" i="3"/>
  <c r="K34" i="3"/>
  <c r="J34" i="3"/>
  <c r="O33" i="3"/>
  <c r="N33" i="3"/>
  <c r="M33" i="3"/>
  <c r="L33" i="3"/>
  <c r="K33" i="3"/>
  <c r="J33" i="3"/>
  <c r="O32" i="3"/>
  <c r="N32" i="3"/>
  <c r="M32" i="3"/>
  <c r="L32" i="3"/>
  <c r="K32" i="3"/>
  <c r="J32" i="3"/>
  <c r="O31" i="3"/>
  <c r="N31" i="3"/>
  <c r="M31" i="3"/>
  <c r="L31" i="3"/>
  <c r="K31" i="3"/>
  <c r="J31" i="3"/>
  <c r="O30" i="3"/>
  <c r="N30" i="3"/>
  <c r="M30" i="3"/>
  <c r="L30" i="3"/>
  <c r="K30" i="3"/>
  <c r="J30" i="3"/>
  <c r="O29" i="3"/>
  <c r="N29" i="3"/>
  <c r="M29" i="3"/>
  <c r="L29" i="3"/>
  <c r="K29" i="3"/>
  <c r="J29" i="3"/>
  <c r="O28" i="3"/>
  <c r="N28" i="3"/>
  <c r="M28" i="3"/>
  <c r="L28" i="3"/>
  <c r="K28" i="3"/>
  <c r="J28" i="3"/>
  <c r="O27" i="3"/>
  <c r="N27" i="3"/>
  <c r="M27" i="3"/>
  <c r="L27" i="3"/>
  <c r="K27" i="3"/>
  <c r="J27" i="3"/>
  <c r="O26" i="3"/>
  <c r="N26" i="3"/>
  <c r="M26" i="3"/>
  <c r="L26" i="3"/>
  <c r="K26" i="3"/>
  <c r="J26" i="3"/>
  <c r="O21" i="3"/>
  <c r="N21" i="3"/>
  <c r="M21" i="3"/>
  <c r="L21" i="3"/>
  <c r="K21" i="3"/>
  <c r="J21" i="3"/>
  <c r="O20" i="3"/>
  <c r="N20" i="3"/>
  <c r="M20" i="3"/>
  <c r="L20" i="3"/>
  <c r="K20" i="3"/>
  <c r="J20" i="3"/>
  <c r="O19" i="3"/>
  <c r="N19" i="3"/>
  <c r="M19" i="3"/>
  <c r="L19" i="3"/>
  <c r="K19" i="3"/>
  <c r="J19" i="3"/>
  <c r="O18" i="3"/>
  <c r="N18" i="3"/>
  <c r="M18" i="3"/>
  <c r="L18" i="3"/>
  <c r="K18" i="3"/>
  <c r="J18" i="3"/>
  <c r="O17" i="3"/>
  <c r="N17" i="3"/>
  <c r="M17" i="3"/>
  <c r="L17" i="3"/>
  <c r="K17" i="3"/>
  <c r="J17" i="3"/>
  <c r="O16" i="3"/>
  <c r="N16" i="3"/>
  <c r="M16" i="3"/>
  <c r="L16" i="3"/>
  <c r="K16" i="3"/>
  <c r="J16" i="3"/>
  <c r="O15" i="3"/>
  <c r="N15" i="3"/>
  <c r="M15" i="3"/>
  <c r="L15" i="3"/>
  <c r="K15" i="3"/>
  <c r="J15" i="3"/>
  <c r="O14" i="3"/>
  <c r="N14" i="3"/>
  <c r="M14" i="3"/>
  <c r="L14" i="3"/>
  <c r="K14" i="3"/>
  <c r="J14" i="3"/>
  <c r="O13" i="3"/>
  <c r="N13" i="3"/>
  <c r="M13" i="3"/>
  <c r="L13" i="3"/>
  <c r="K13" i="3"/>
  <c r="J13" i="3"/>
  <c r="O12" i="3"/>
  <c r="N12" i="3"/>
  <c r="M12" i="3"/>
  <c r="L12" i="3"/>
  <c r="K12" i="3"/>
  <c r="J12" i="3"/>
  <c r="O11" i="3"/>
  <c r="N11" i="3"/>
  <c r="M11" i="3"/>
  <c r="L11" i="3"/>
  <c r="K11" i="3"/>
  <c r="J11" i="3"/>
  <c r="O10" i="3"/>
  <c r="N10" i="3"/>
  <c r="M10" i="3"/>
  <c r="L10" i="3"/>
  <c r="K10" i="3"/>
  <c r="J10" i="3"/>
  <c r="O9" i="3"/>
  <c r="N9" i="3"/>
  <c r="M9" i="3"/>
  <c r="L9" i="3"/>
  <c r="K9" i="3"/>
  <c r="J9" i="3"/>
  <c r="O8" i="3"/>
  <c r="N8" i="3"/>
  <c r="M8" i="3"/>
  <c r="L8" i="3"/>
  <c r="K8" i="3"/>
  <c r="J8" i="3"/>
  <c r="O7" i="3"/>
  <c r="N7" i="3"/>
  <c r="M7" i="3"/>
  <c r="L7" i="3"/>
  <c r="K7" i="3"/>
  <c r="J7" i="3"/>
  <c r="O6" i="3"/>
  <c r="N6" i="3"/>
  <c r="M6" i="3"/>
  <c r="L6" i="3"/>
  <c r="K6" i="3"/>
  <c r="J6" i="3"/>
  <c r="O5" i="3"/>
  <c r="N5" i="3"/>
  <c r="M5" i="3"/>
  <c r="L5" i="3"/>
  <c r="K5" i="3"/>
  <c r="J5" i="3"/>
  <c r="O4" i="3"/>
  <c r="N4" i="3"/>
  <c r="M4" i="3"/>
  <c r="L4" i="3"/>
  <c r="K4" i="3"/>
  <c r="J4" i="3"/>
  <c r="O3" i="3"/>
  <c r="N3" i="3"/>
  <c r="M3" i="3"/>
  <c r="L3" i="3"/>
  <c r="K3" i="3"/>
  <c r="J3" i="3"/>
  <c r="M2" i="3"/>
  <c r="M25" i="3" s="1"/>
  <c r="L2" i="3"/>
  <c r="L25" i="3" s="1"/>
  <c r="K2" i="3"/>
  <c r="K25" i="3" s="1"/>
  <c r="J2" i="3"/>
  <c r="J25" i="3" s="1"/>
  <c r="O50" i="2"/>
  <c r="N50" i="2"/>
  <c r="M50" i="2"/>
  <c r="L50" i="2"/>
  <c r="K50" i="2"/>
  <c r="J50" i="2"/>
  <c r="I50" i="2"/>
  <c r="O49" i="2"/>
  <c r="N49" i="2"/>
  <c r="M49" i="2"/>
  <c r="L49" i="2"/>
  <c r="K49" i="2"/>
  <c r="J49" i="2"/>
  <c r="I49" i="2"/>
  <c r="O48" i="2"/>
  <c r="N48" i="2"/>
  <c r="M48" i="2"/>
  <c r="L48" i="2"/>
  <c r="K48" i="2"/>
  <c r="J48" i="2"/>
  <c r="I48" i="2"/>
  <c r="O47" i="2"/>
  <c r="N47" i="2"/>
  <c r="M47" i="2"/>
  <c r="L47" i="2"/>
  <c r="K47" i="2"/>
  <c r="J47" i="2"/>
  <c r="I47" i="2"/>
  <c r="O46" i="2"/>
  <c r="N46" i="2"/>
  <c r="M46" i="2"/>
  <c r="L46" i="2"/>
  <c r="K46" i="2"/>
  <c r="J46" i="2"/>
  <c r="I46" i="2"/>
  <c r="O45" i="2"/>
  <c r="N45" i="2"/>
  <c r="M45" i="2"/>
  <c r="L45" i="2"/>
  <c r="K45" i="2"/>
  <c r="J45" i="2"/>
  <c r="I45" i="2"/>
  <c r="O44" i="2"/>
  <c r="N44" i="2"/>
  <c r="M44" i="2"/>
  <c r="L44" i="2"/>
  <c r="K44" i="2"/>
  <c r="J44" i="2"/>
  <c r="I44" i="2"/>
  <c r="O43" i="2"/>
  <c r="N43" i="2"/>
  <c r="M43" i="2"/>
  <c r="L43" i="2"/>
  <c r="K43" i="2"/>
  <c r="J43" i="2"/>
  <c r="I43" i="2"/>
  <c r="O42" i="2"/>
  <c r="N42" i="2"/>
  <c r="M42" i="2"/>
  <c r="L42" i="2"/>
  <c r="K42" i="2"/>
  <c r="J42" i="2"/>
  <c r="I42" i="2"/>
  <c r="O41" i="2"/>
  <c r="N41" i="2"/>
  <c r="M41" i="2"/>
  <c r="L41" i="2"/>
  <c r="K41" i="2"/>
  <c r="J41" i="2"/>
  <c r="I41" i="2"/>
  <c r="O40" i="2"/>
  <c r="N40" i="2"/>
  <c r="M40" i="2"/>
  <c r="K40" i="2"/>
  <c r="I40" i="2"/>
  <c r="O39" i="2"/>
  <c r="N39" i="2"/>
  <c r="M39" i="2"/>
  <c r="K39" i="2"/>
  <c r="I39" i="2"/>
  <c r="O38" i="2"/>
  <c r="N38" i="2"/>
  <c r="M38" i="2"/>
  <c r="K38" i="2"/>
  <c r="I38" i="2"/>
  <c r="O37" i="2"/>
  <c r="N37" i="2"/>
  <c r="M37" i="2"/>
  <c r="K37" i="2"/>
  <c r="I37" i="2"/>
  <c r="O36" i="2"/>
  <c r="N36" i="2"/>
  <c r="M36" i="2"/>
  <c r="K36" i="2"/>
  <c r="I36" i="2"/>
  <c r="O35" i="2"/>
  <c r="N35" i="2"/>
  <c r="M35" i="2"/>
  <c r="K35" i="2"/>
  <c r="I35" i="2"/>
  <c r="O34" i="2"/>
  <c r="N34" i="2"/>
  <c r="M34" i="2"/>
  <c r="K34" i="2"/>
  <c r="I34" i="2"/>
  <c r="O33" i="2"/>
  <c r="N33" i="2"/>
  <c r="M33" i="2"/>
  <c r="K33" i="2"/>
  <c r="I33" i="2"/>
  <c r="O32" i="2"/>
  <c r="N32" i="2"/>
  <c r="M32" i="2"/>
  <c r="L32" i="2"/>
  <c r="K32" i="2"/>
  <c r="J32" i="2"/>
  <c r="I32" i="2"/>
  <c r="O31" i="2"/>
  <c r="N31" i="2"/>
  <c r="M31" i="2"/>
  <c r="L31" i="2"/>
  <c r="K31" i="2"/>
  <c r="J31" i="2"/>
  <c r="I31" i="2"/>
  <c r="O30" i="2"/>
  <c r="N30" i="2"/>
  <c r="M30" i="2"/>
  <c r="L30" i="2"/>
  <c r="K30" i="2"/>
  <c r="J30" i="2"/>
  <c r="I30" i="2"/>
  <c r="O29" i="2"/>
  <c r="N29" i="2"/>
  <c r="M29" i="2"/>
  <c r="L29" i="2"/>
  <c r="K29" i="2"/>
  <c r="J29" i="2"/>
  <c r="I29" i="2"/>
  <c r="O28" i="2"/>
  <c r="N28" i="2"/>
  <c r="M28" i="2"/>
  <c r="L28" i="2"/>
  <c r="K28" i="2"/>
  <c r="J28" i="2"/>
  <c r="I28" i="2"/>
  <c r="O27" i="2"/>
  <c r="N27" i="2"/>
  <c r="M27" i="2"/>
  <c r="L27" i="2"/>
  <c r="K27" i="2"/>
  <c r="J27" i="2"/>
  <c r="I27" i="2"/>
  <c r="O26" i="2"/>
  <c r="N26" i="2"/>
  <c r="M26" i="2"/>
  <c r="L26" i="2"/>
  <c r="K26" i="2"/>
  <c r="J26" i="2"/>
  <c r="I26" i="2"/>
  <c r="O25" i="2"/>
  <c r="N25" i="2"/>
  <c r="M25" i="2"/>
  <c r="L25" i="2"/>
  <c r="K25" i="2"/>
  <c r="J25" i="2"/>
  <c r="I25" i="2"/>
  <c r="O24" i="2"/>
  <c r="N24" i="2"/>
  <c r="M24" i="2"/>
  <c r="L24" i="2"/>
  <c r="K24" i="2"/>
  <c r="J24" i="2"/>
  <c r="I24" i="2"/>
  <c r="O23" i="2"/>
  <c r="N23" i="2"/>
  <c r="M23" i="2"/>
  <c r="L23" i="2"/>
  <c r="K23" i="2"/>
  <c r="J23" i="2"/>
  <c r="I23" i="2"/>
  <c r="O22" i="2"/>
  <c r="N22" i="2"/>
  <c r="M22" i="2"/>
  <c r="L22" i="2"/>
  <c r="K22" i="2"/>
  <c r="J22" i="2"/>
  <c r="I22" i="2"/>
  <c r="O21" i="2"/>
  <c r="N21" i="2"/>
  <c r="M21" i="2"/>
  <c r="L21" i="2"/>
  <c r="K21" i="2"/>
  <c r="J21" i="2"/>
  <c r="I21" i="2"/>
  <c r="O16" i="2"/>
  <c r="N16" i="2"/>
  <c r="M16" i="2"/>
  <c r="L16" i="2"/>
  <c r="K16" i="2"/>
  <c r="J16" i="2"/>
  <c r="I16" i="2"/>
  <c r="O15" i="2"/>
  <c r="N15" i="2"/>
  <c r="M15" i="2"/>
  <c r="L15" i="2"/>
  <c r="K15" i="2"/>
  <c r="J15" i="2"/>
  <c r="I15" i="2"/>
  <c r="O14" i="2"/>
  <c r="N14" i="2"/>
  <c r="M14" i="2"/>
  <c r="L14" i="2"/>
  <c r="K14" i="2"/>
  <c r="J14" i="2"/>
  <c r="I14" i="2"/>
  <c r="O13" i="2"/>
  <c r="N13" i="2"/>
  <c r="M13" i="2"/>
  <c r="L13" i="2"/>
  <c r="K13" i="2"/>
  <c r="J13" i="2"/>
  <c r="I13" i="2"/>
  <c r="O12" i="2"/>
  <c r="N12" i="2"/>
  <c r="M12" i="2"/>
  <c r="L12" i="2"/>
  <c r="K12" i="2"/>
  <c r="J12" i="2"/>
  <c r="I12" i="2"/>
  <c r="O11" i="2"/>
  <c r="N11" i="2"/>
  <c r="M11" i="2"/>
  <c r="L11" i="2"/>
  <c r="K11" i="2"/>
  <c r="J11" i="2"/>
  <c r="I11" i="2"/>
  <c r="O10" i="2"/>
  <c r="N10" i="2"/>
  <c r="M10" i="2"/>
  <c r="L10" i="2"/>
  <c r="K10" i="2"/>
  <c r="J10" i="2"/>
  <c r="I10" i="2"/>
  <c r="O9" i="2"/>
  <c r="N9" i="2"/>
  <c r="M9" i="2"/>
  <c r="L9" i="2"/>
  <c r="K9" i="2"/>
  <c r="J9" i="2"/>
  <c r="I9" i="2"/>
  <c r="O8" i="2"/>
  <c r="N8" i="2"/>
  <c r="M8" i="2"/>
  <c r="L8" i="2"/>
  <c r="K8" i="2"/>
  <c r="J8" i="2"/>
  <c r="I8" i="2"/>
  <c r="O7" i="2"/>
  <c r="N7" i="2"/>
  <c r="M7" i="2"/>
  <c r="L7" i="2"/>
  <c r="K7" i="2"/>
  <c r="J7" i="2"/>
  <c r="I7" i="2"/>
  <c r="O6" i="2"/>
  <c r="N6" i="2"/>
  <c r="M6" i="2"/>
  <c r="L6" i="2"/>
  <c r="K6" i="2"/>
  <c r="J6" i="2"/>
  <c r="I6" i="2"/>
  <c r="O5" i="2"/>
  <c r="N5" i="2"/>
  <c r="M5" i="2"/>
  <c r="L5" i="2"/>
  <c r="K5" i="2"/>
  <c r="J5" i="2"/>
  <c r="I5" i="2"/>
  <c r="O4" i="2"/>
  <c r="N4" i="2"/>
  <c r="M4" i="2"/>
  <c r="L4" i="2"/>
  <c r="K4" i="2"/>
  <c r="J4" i="2"/>
  <c r="I4" i="2"/>
  <c r="O3" i="2"/>
  <c r="N3" i="2"/>
  <c r="M3" i="2"/>
  <c r="L3" i="2"/>
  <c r="K3" i="2"/>
  <c r="J3" i="2"/>
  <c r="I3" i="2"/>
  <c r="O2" i="2"/>
  <c r="O20" i="2" s="1"/>
  <c r="N2" i="2"/>
  <c r="N20" i="2" s="1"/>
  <c r="M2" i="2"/>
  <c r="M20" i="2" s="1"/>
  <c r="L2" i="2"/>
  <c r="L20" i="2" s="1"/>
  <c r="K2" i="2"/>
  <c r="K20" i="2" s="1"/>
  <c r="J2" i="2"/>
  <c r="J20" i="2" s="1"/>
  <c r="P83" i="1"/>
  <c r="P63" i="1"/>
  <c r="P66" i="1" s="1"/>
  <c r="P49" i="1"/>
  <c r="P15" i="1"/>
  <c r="N2" i="4" l="1"/>
  <c r="O2" i="4"/>
  <c r="E19" i="5"/>
  <c r="O2" i="3" l="1"/>
  <c r="O25" i="3" s="1"/>
  <c r="N2" i="3"/>
  <c r="N25" i="3" s="1"/>
</calcChain>
</file>

<file path=xl/sharedStrings.xml><?xml version="1.0" encoding="utf-8"?>
<sst xmlns="http://schemas.openxmlformats.org/spreadsheetml/2006/main" count="308" uniqueCount="138">
  <si>
    <t>COTAÇÃO TRIGO ARGENTINO - US$/TON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</si>
  <si>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</si>
  <si>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</si>
  <si>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</si>
  <si>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</si>
  <si>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</si>
  <si>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</si>
  <si>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</si>
  <si>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</si>
  <si>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</si>
  <si>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</si>
  <si>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</si>
  <si>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</si>
  <si>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</si>
  <si>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COTAÇÃO TRIGO B. BLANCA - US$/TON</t>
  </si>
  <si>
    <t>COTAÇÃO TRIGO AMERICANO (KANSAS) - US$ /TON</t>
  </si>
  <si>
    <t>237,68</t>
  </si>
  <si>
    <t>COTAÇÃO DO TRIGO NACIONAL - R$ / TON</t>
  </si>
  <si>
    <t>COTAÇÃO DO TRIGO NACIONAL - US$ / TON</t>
  </si>
  <si>
    <t>Source: Safras &amp; Mercados</t>
  </si>
  <si>
    <t>EXPORTAÇÃO MUNDIAL DE TRIGO (Thousand tonnes)</t>
  </si>
  <si>
    <t>PESO DAS EXPORTAÇÕES MUNDIAIS DE TRIGO (%)</t>
  </si>
  <si>
    <t>País</t>
  </si>
  <si>
    <t>2015/16</t>
  </si>
  <si>
    <t>2016/17</t>
  </si>
  <si>
    <t>2017/18</t>
  </si>
  <si>
    <t>2018/19</t>
  </si>
  <si>
    <t>Argentina</t>
  </si>
  <si>
    <t>Canadá</t>
  </si>
  <si>
    <t>China</t>
  </si>
  <si>
    <t>Cazaquistão</t>
  </si>
  <si>
    <t>Russia</t>
  </si>
  <si>
    <t>Turquia</t>
  </si>
  <si>
    <t>Ucrânia</t>
  </si>
  <si>
    <t>Outros</t>
  </si>
  <si>
    <t>Subtotal</t>
  </si>
  <si>
    <t>Estados Unidos</t>
  </si>
  <si>
    <t>Total Mundo</t>
  </si>
  <si>
    <t>IMPORTAÇÃO MUNDIAL DE TRIGO (Em mil toneladas)</t>
  </si>
  <si>
    <t>PESO DAS IMPORTAÇÕES MUNDIAIS DE TRIGO (%)</t>
  </si>
  <si>
    <t>Argélia</t>
  </si>
  <si>
    <t>Brasil</t>
  </si>
  <si>
    <t>Egito</t>
  </si>
  <si>
    <t>União Européia</t>
  </si>
  <si>
    <t>Uzbequistão</t>
  </si>
  <si>
    <t>http://www.fas.usda.gov/psdonline/psdReport.aspx?hidReportRetrievalName=World+Wheat%2c+Flour%2c+and+Products+Trade++++++++++++++++++++++++++++++++++++++++++++++++++++++++++++++&amp;hidReportRetrievalID=386&amp;hidReportRetrievalTemplateID=7</t>
  </si>
  <si>
    <t>PRODUÇÃO MUNDIAL DE TRIGO (Em mil toneladas)</t>
  </si>
  <si>
    <t>PESO DA PRODUÇÃO MUNDIAL DE TRIGO (%)</t>
  </si>
  <si>
    <t>Austrália</t>
  </si>
  <si>
    <t>Canada</t>
  </si>
  <si>
    <t>Índia</t>
  </si>
  <si>
    <t>Irã</t>
  </si>
  <si>
    <t>Marrocos</t>
  </si>
  <si>
    <t>Paquistão</t>
  </si>
  <si>
    <t>Rússia</t>
  </si>
  <si>
    <t>CONSUMO MUNDIAL DE TRIGO (Em mil toneladas)</t>
  </si>
  <si>
    <t>PESO DO CONSUMO MUNDIAL DE TRIGO (%)</t>
  </si>
  <si>
    <t>India</t>
  </si>
  <si>
    <t>Indonésia</t>
  </si>
  <si>
    <t>http://www.fas.usda.gov/psdonline/psdReport.aspx?hidReportRetrievalName=World+Wheat+Production%2c+Consumption%2c+and+Stocks+++++++++++++++++++++++++++++++++++++++++++++++++++++&amp;hidReportRetrievalID=750&amp;hidReportRetrievalTemplateID=7</t>
  </si>
  <si>
    <t>ESTOQUES MUNDIAIS DE TRIGO (Em mil toneladas)</t>
  </si>
  <si>
    <t>PESO DOS ESTOQUES MUNDIAIS DE TRIGO (%)</t>
  </si>
  <si>
    <t>PRODUÇÃO x EXPORTAÇÃO - Principais Produtores de Trigo no Mundo 2019/20 (Em mil toneladas)</t>
  </si>
  <si>
    <t>Ordem</t>
  </si>
  <si>
    <t>Produtor</t>
  </si>
  <si>
    <t>Produção</t>
  </si>
  <si>
    <t>Exportação</t>
  </si>
  <si>
    <t>Exp/Prod</t>
  </si>
  <si>
    <t>TOTAL</t>
  </si>
  <si>
    <t>-</t>
  </si>
  <si>
    <t>PRODUÇÃO x CONSUMO - TRIGO - BRASIL -                                    (em mil toneladas)</t>
  </si>
  <si>
    <t>Ano</t>
  </si>
  <si>
    <t>Consumo</t>
  </si>
  <si>
    <t>Prod/Cons.</t>
  </si>
  <si>
    <t>http://gain.fas.usda.gov/Pages/Default.aspx</t>
  </si>
  <si>
    <t>Grain and Feed Annual_Brasilia_Brazil_4-1-2015</t>
  </si>
  <si>
    <t>gain.fas.usda.gov/Recent%20GAIN%20Publications/Grain%20and%20Feed%20Annual_Brasilia_Brazil_4-1-2015.pdf</t>
  </si>
  <si>
    <t>Fonte: Foreign Agricultural Service, Official USDA, Set 2019</t>
  </si>
  <si>
    <t xml:space="preserve">            Argentina</t>
  </si>
  <si>
    <t xml:space="preserve">            Australia</t>
  </si>
  <si>
    <t xml:space="preserve">            Canada</t>
  </si>
  <si>
    <t xml:space="preserve">            China</t>
  </si>
  <si>
    <t xml:space="preserve">            European Union</t>
  </si>
  <si>
    <t xml:space="preserve">            Kazakhstan</t>
  </si>
  <si>
    <t xml:space="preserve">            Mexico</t>
  </si>
  <si>
    <t xml:space="preserve">            Russia</t>
  </si>
  <si>
    <t xml:space="preserve">            Turkey</t>
  </si>
  <si>
    <t xml:space="preserve">            Ukraine</t>
  </si>
  <si>
    <t xml:space="preserve">            Others</t>
  </si>
  <si>
    <t xml:space="preserve">                 Subtotal</t>
  </si>
  <si>
    <t xml:space="preserve">                 United States</t>
  </si>
  <si>
    <t xml:space="preserve">                 World Total</t>
  </si>
  <si>
    <t>2019/20Mar</t>
  </si>
  <si>
    <t xml:space="preserve">            Afghanistan</t>
  </si>
  <si>
    <t xml:space="preserve">            Algeria</t>
  </si>
  <si>
    <t xml:space="preserve">            Bangladesh</t>
  </si>
  <si>
    <t xml:space="preserve">            Brazil</t>
  </si>
  <si>
    <t xml:space="preserve">            Colombia</t>
  </si>
  <si>
    <t xml:space="preserve">            Egypt</t>
  </si>
  <si>
    <t xml:space="preserve">            Indonesia</t>
  </si>
  <si>
    <t xml:space="preserve">            Iraq</t>
  </si>
  <si>
    <t xml:space="preserve">            Japan</t>
  </si>
  <si>
    <t xml:space="preserve">            Kenya</t>
  </si>
  <si>
    <t xml:space="preserve">            Korea South</t>
  </si>
  <si>
    <t xml:space="preserve">            Morocco</t>
  </si>
  <si>
    <t xml:space="preserve">            Nigeria</t>
  </si>
  <si>
    <t xml:space="preserve">            Peru</t>
  </si>
  <si>
    <t xml:space="preserve">            Philippines</t>
  </si>
  <si>
    <t xml:space="preserve">            Saudi Arabia</t>
  </si>
  <si>
    <t xml:space="preserve">            Sudan</t>
  </si>
  <si>
    <t xml:space="preserve">            Thailand</t>
  </si>
  <si>
    <t xml:space="preserve">            Uzbekistan</t>
  </si>
  <si>
    <t xml:space="preserve">            Vietnam</t>
  </si>
  <si>
    <t xml:space="preserve">            Yemen</t>
  </si>
  <si>
    <t xml:space="preserve">                 Unaccounted</t>
  </si>
  <si>
    <t xml:space="preserve">            India</t>
  </si>
  <si>
    <t xml:space="preserve">            Iran</t>
  </si>
  <si>
    <t xml:space="preserve">            Pakistan</t>
  </si>
  <si>
    <t>2019/20Apr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</si>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</sst>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#,##0_ ;\-#,##0\ "/>
  </numFmts>
  <fonts count="3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8"/>
      <color rgb="FF000000"/>
      <name val="Verdana"/>
      <family val="2"/>
      <charset val="1"/>
    </font>
    <font>
      <sz val="10"/>
      <color rgb="FF333333"/>
      <name val="Calibri"/>
      <family val="2"/>
      <charset val="1"/>
    </font>
    <font>
      <u/>
      <sz val="8.8000000000000007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9"/>
      <color rgb="FFFFFFFF"/>
      <name val="Arial"/>
      <family val="2"/>
      <charset val="1"/>
    </font>
    <font>
      <b/>
      <sz val="8"/>
      <color rgb="FF023063"/>
      <name val="Arial"/>
      <family val="2"/>
      <charset val="1"/>
    </font>
    <font>
      <b/>
      <sz val="8.9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8.9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5F5F5"/>
      </patternFill>
    </fill>
    <fill>
      <patternFill patternType="solid">
        <fgColor rgb="FF376092"/>
        <bgColor rgb="FF1F497D"/>
      </patternFill>
    </fill>
    <fill>
      <patternFill patternType="solid">
        <fgColor rgb="FFF5F5F5"/>
        <bgColor rgb="FFFFFFFF"/>
      </patternFill>
    </fill>
    <fill>
      <patternFill patternType="solid">
        <fgColor rgb="FF1F497D"/>
        <bgColor rgb="FF376092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18" fillId="0" borderId="0" applyBorder="0" applyProtection="0"/>
    <xf numFmtId="0" fontId="9" fillId="0" borderId="0" applyBorder="0" applyProtection="0"/>
    <xf numFmtId="164" fontId="18" fillId="0" borderId="0" applyBorder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4" applyNumberFormat="0" applyAlignment="0" applyProtection="0"/>
    <xf numFmtId="0" fontId="29" fillId="12" borderId="5" applyNumberFormat="0" applyAlignment="0" applyProtection="0"/>
    <xf numFmtId="0" fontId="30" fillId="12" borderId="4" applyNumberFormat="0" applyAlignment="0" applyProtection="0"/>
    <xf numFmtId="0" fontId="31" fillId="0" borderId="6" applyNumberFormat="0" applyFill="0" applyAlignment="0" applyProtection="0"/>
    <xf numFmtId="0" fontId="32" fillId="13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14" borderId="8" applyNumberFormat="0" applyFont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/>
    <xf numFmtId="2" fontId="5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0" fillId="0" borderId="0" xfId="0" applyNumberFormat="1"/>
    <xf numFmtId="0" fontId="0" fillId="0" borderId="0" xfId="0" applyFont="1" applyAlignment="1"/>
    <xf numFmtId="0" fontId="5" fillId="2" borderId="0" xfId="0" applyFont="1" applyFill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center" wrapText="1"/>
    </xf>
    <xf numFmtId="10" fontId="8" fillId="0" borderId="0" xfId="1" applyNumberFormat="1" applyFont="1" applyBorder="1" applyAlignment="1" applyProtection="1">
      <alignment horizontal="right" vertical="center" wrapText="1"/>
    </xf>
    <xf numFmtId="3" fontId="7" fillId="4" borderId="0" xfId="0" applyNumberFormat="1" applyFont="1" applyFill="1" applyAlignment="1">
      <alignment horizontal="right"/>
    </xf>
    <xf numFmtId="0" fontId="8" fillId="0" borderId="0" xfId="0" applyFont="1" applyAlignment="1">
      <alignment horizontal="right" vertical="center" wrapText="1" indent="1"/>
    </xf>
    <xf numFmtId="10" fontId="4" fillId="0" borderId="0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2" applyFont="1" applyBorder="1" applyAlignment="1" applyProtection="1">
      <alignment horizontal="left" vertical="center"/>
    </xf>
    <xf numFmtId="0" fontId="0" fillId="0" borderId="0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 applyProtection="1">
      <alignment horizontal="right" vertical="center"/>
    </xf>
    <xf numFmtId="0" fontId="10" fillId="0" borderId="0" xfId="2" applyFont="1" applyBorder="1" applyAlignment="1" applyProtection="1">
      <alignment horizontal="left"/>
    </xf>
    <xf numFmtId="0" fontId="0" fillId="2" borderId="0" xfId="0" applyFont="1" applyFill="1" applyBorder="1" applyAlignment="1"/>
    <xf numFmtId="0" fontId="6" fillId="0" borderId="0" xfId="0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  <xf numFmtId="0" fontId="0" fillId="0" borderId="0" xfId="0" applyFont="1"/>
    <xf numFmtId="0" fontId="5" fillId="2" borderId="0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 wrapText="1"/>
    </xf>
    <xf numFmtId="165" fontId="4" fillId="0" borderId="0" xfId="0" applyNumberFormat="1" applyFo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center" wrapText="1"/>
    </xf>
    <xf numFmtId="10" fontId="11" fillId="0" borderId="0" xfId="1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15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16" fillId="0" borderId="0" xfId="2" applyFont="1" applyBorder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10" fontId="17" fillId="2" borderId="0" xfId="0" applyNumberFormat="1" applyFont="1" applyFill="1" applyBorder="1" applyAlignment="1">
      <alignment horizontal="center" vertical="center" wrapText="1"/>
    </xf>
    <xf numFmtId="3" fontId="19" fillId="6" borderId="0" xfId="0" applyNumberFormat="1" applyFont="1" applyFill="1" applyAlignment="1">
      <alignment horizontal="right"/>
    </xf>
    <xf numFmtId="3" fontId="19" fillId="7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wrapText="1"/>
    </xf>
    <xf numFmtId="0" fontId="7" fillId="2" borderId="0" xfId="0" applyFont="1" applyFill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0" fontId="9" fillId="0" borderId="0" xfId="2" applyBorder="1" applyProtection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" fillId="0" borderId="0" xfId="2" applyBorder="1" applyProtection="1"/>
    <xf numFmtId="0" fontId="10" fillId="0" borderId="0" xfId="2" applyFont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6" fillId="2" borderId="0" xfId="2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>
      <alignment horizontal="left" wrapText="1"/>
    </xf>
  </cellXfs>
  <cellStyles count="46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2" builtinId="20" customBuiltin="1"/>
    <cellStyle name="Hiperlink" xfId="2" builtinId="8"/>
    <cellStyle name="Neutro" xfId="11" builtinId="28" customBuiltin="1"/>
    <cellStyle name="Normal" xfId="0" builtinId="0"/>
    <cellStyle name="Normal 2" xfId="43" xr:uid="{00000000-0005-0000-0000-000031000000}"/>
    <cellStyle name="Nota 2" xfId="44" xr:uid="{00000000-0005-0000-0000-000032000000}"/>
    <cellStyle name="Porcentagem" xfId="1" builtinId="5"/>
    <cellStyle name="Ruim" xfId="10" builtinId="27" customBuiltin="1"/>
    <cellStyle name="Saída" xfId="13" builtinId="21" customBuiltin="1"/>
    <cellStyle name="Texto de Aviso" xfId="17" builtinId="11" customBuiltin="1"/>
    <cellStyle name="Texto Explicativo" xfId="3" builtinId="53" customBuiltin="1"/>
    <cellStyle name="Texto Explicativo 2" xfId="45" xr:uid="{00000000-0005-0000-0000-000033000000}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18" builtinId="25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23063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World+Wheat%2c+Flour%2c+and+Products+Trade++++++++++++++++++++++++++++++++++++++++++++++++++++++++++++++&amp;hidReportRetrievalID=386&amp;hidReportRetrievalTemplateID=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World+Wheat+Production%2c+Consumption%2c+and+Stocks+++++++++++++++++++++++++++++++++++++++++++++++++++++&amp;hidReportRetrievalID=750&amp;hidReportRetrievalTemplateID=7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World+Wheat+Production%2c+Consumption%2c+and+Stocks+++++++++++++++++++++++++++++++++++++++++++++++++++++&amp;hidReportRetrievalID=750&amp;hidReportRetrievalTemplateID=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gain.fas.usda.gov/Recent%20GAIN%20Publications/Grain%20and%20Feed%20Annual_Brasilia_Brazil_4-1-2015.pdf" TargetMode="External"/><Relationship Id="rId1" Type="http://schemas.openxmlformats.org/officeDocument/2006/relationships/hyperlink" Target="http://gain.fas.usda.gov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6"/>
  <sheetViews>
    <sheetView showGridLines="0" topLeftCell="A46" zoomScaleNormal="100" workbookViewId="0">
      <selection activeCell="C4" sqref="C4"/>
    </sheetView>
  </sheetViews>
  <sheetFormatPr defaultRowHeight="15" x14ac:dyDescent="0.25"/>
  <cols>
    <col min="1" max="1" width="7.85546875" style="1"/>
    <col min="2" max="8" width="9.5703125" style="1"/>
    <col min="9" max="10" width="8.42578125" style="1"/>
    <col min="11" max="11" width="9.5703125" style="1"/>
    <col min="12" max="13" width="8.42578125" style="2"/>
    <col min="14" max="14" width="9.5703125" style="2"/>
    <col min="15" max="15" width="6.28515625" style="2"/>
    <col min="16" max="16" width="8.28515625" style="2"/>
    <col min="17" max="17" width="8.5703125" style="1"/>
    <col min="18" max="1025" width="9" style="1"/>
  </cols>
  <sheetData>
    <row r="1" spans="1:1024" ht="15.6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5">
      <c r="A2" s="4"/>
      <c r="B2" s="5">
        <v>2004</v>
      </c>
      <c r="C2" s="5">
        <v>2005</v>
      </c>
      <c r="D2" s="5">
        <v>2006</v>
      </c>
      <c r="E2" s="5">
        <v>2007</v>
      </c>
      <c r="F2" s="5">
        <v>2008</v>
      </c>
      <c r="G2" s="5">
        <v>2009</v>
      </c>
      <c r="H2" s="5">
        <v>2010</v>
      </c>
      <c r="I2" s="5">
        <v>2011</v>
      </c>
      <c r="J2" s="5">
        <v>2012</v>
      </c>
      <c r="K2" s="5">
        <v>2013</v>
      </c>
      <c r="L2" s="5">
        <v>2014</v>
      </c>
      <c r="M2" s="5">
        <v>2015</v>
      </c>
      <c r="N2" s="5">
        <v>2016</v>
      </c>
      <c r="O2" s="5">
        <v>2017</v>
      </c>
      <c r="P2" s="5">
        <v>2018</v>
      </c>
      <c r="Q2" s="5">
        <v>2019</v>
      </c>
      <c r="R2" s="5">
        <v>2020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6" customHeight="1" x14ac:dyDescent="0.25">
      <c r="A3" s="6" t="s">
        <v>1</v>
      </c>
      <c r="B3" s="7">
        <v>164.63</v>
      </c>
      <c r="C3" s="7">
        <v>110.22</v>
      </c>
      <c r="D3" s="7">
        <v>136.44999999999999</v>
      </c>
      <c r="E3" s="7">
        <v>186.74</v>
      </c>
      <c r="F3" s="7">
        <v>329.5</v>
      </c>
      <c r="G3" s="7">
        <v>211.14</v>
      </c>
      <c r="H3" s="7">
        <v>236.05</v>
      </c>
      <c r="I3" s="7">
        <v>310.11</v>
      </c>
      <c r="J3" s="7">
        <v>228.53</v>
      </c>
      <c r="K3" s="7">
        <v>362.12</v>
      </c>
      <c r="L3" s="7">
        <v>320.62</v>
      </c>
      <c r="M3" s="7">
        <v>248.17</v>
      </c>
      <c r="N3" s="7">
        <v>182.25</v>
      </c>
      <c r="O3" s="7">
        <v>166.53</v>
      </c>
      <c r="P3" s="7">
        <v>176.666666666667</v>
      </c>
      <c r="Q3" s="7">
        <v>227.95</v>
      </c>
      <c r="R3" s="7">
        <v>213.57954545454544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6" customHeight="1" x14ac:dyDescent="0.25">
      <c r="A4" s="6" t="s">
        <v>2</v>
      </c>
      <c r="B4" s="7">
        <v>152.65</v>
      </c>
      <c r="C4" s="7">
        <v>113.61</v>
      </c>
      <c r="D4" s="7">
        <v>142.27000000000001</v>
      </c>
      <c r="E4" s="7">
        <v>181.52</v>
      </c>
      <c r="F4" s="7">
        <v>390</v>
      </c>
      <c r="G4" s="7">
        <v>220.33</v>
      </c>
      <c r="H4" s="7">
        <v>219.87</v>
      </c>
      <c r="I4" s="7">
        <v>342.02</v>
      </c>
      <c r="J4" s="7">
        <v>257.67</v>
      </c>
      <c r="K4" s="7">
        <v>357.14</v>
      </c>
      <c r="L4" s="7">
        <v>320.33</v>
      </c>
      <c r="M4" s="7">
        <v>238.44</v>
      </c>
      <c r="N4" s="7">
        <v>182.75</v>
      </c>
      <c r="O4" s="7">
        <v>178.43</v>
      </c>
      <c r="P4" s="7">
        <v>182.31481481481501</v>
      </c>
      <c r="Q4" s="7">
        <v>231.58</v>
      </c>
      <c r="R4" s="7">
        <v>213.75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6" customHeight="1" x14ac:dyDescent="0.25">
      <c r="A5" s="6" t="s">
        <v>3</v>
      </c>
      <c r="B5" s="7">
        <v>153.19999999999999</v>
      </c>
      <c r="C5" s="7">
        <v>132.51</v>
      </c>
      <c r="D5" s="7">
        <v>137.80000000000001</v>
      </c>
      <c r="E5" s="7">
        <v>187.9</v>
      </c>
      <c r="F5" s="7">
        <v>423</v>
      </c>
      <c r="G5" s="7">
        <v>216.58</v>
      </c>
      <c r="H5" s="7">
        <v>217.5</v>
      </c>
      <c r="I5" s="7">
        <v>341.95</v>
      </c>
      <c r="J5" s="7">
        <v>249.94</v>
      </c>
      <c r="K5" s="7">
        <v>350</v>
      </c>
      <c r="L5" s="7">
        <v>332.28</v>
      </c>
      <c r="M5" s="7">
        <v>226.94</v>
      </c>
      <c r="N5" s="7">
        <v>181.75</v>
      </c>
      <c r="O5" s="7">
        <v>179.33</v>
      </c>
      <c r="P5" s="7">
        <v>196.26984126984101</v>
      </c>
      <c r="Q5" s="7">
        <v>222.53</v>
      </c>
      <c r="R5" s="7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6" customHeight="1" x14ac:dyDescent="0.25">
      <c r="A6" s="6" t="s">
        <v>4</v>
      </c>
      <c r="B6" s="7">
        <v>161.57</v>
      </c>
      <c r="C6" s="7">
        <v>136.68</v>
      </c>
      <c r="D6" s="7">
        <v>137.88</v>
      </c>
      <c r="E6" s="7">
        <v>211.1</v>
      </c>
      <c r="F6" s="7">
        <v>406.43</v>
      </c>
      <c r="G6" s="7">
        <v>213.97</v>
      </c>
      <c r="H6" s="7">
        <v>226.78</v>
      </c>
      <c r="I6" s="7">
        <v>338.9</v>
      </c>
      <c r="J6" s="7">
        <v>242.68</v>
      </c>
      <c r="K6" s="7">
        <v>327.64999999999998</v>
      </c>
      <c r="L6" s="7">
        <v>345.58</v>
      </c>
      <c r="M6" s="7">
        <v>211.63</v>
      </c>
      <c r="N6" s="7">
        <v>182.83</v>
      </c>
      <c r="O6" s="7">
        <v>180.43</v>
      </c>
      <c r="P6" s="7">
        <v>228.333333333333</v>
      </c>
      <c r="Q6" s="7">
        <v>218.33</v>
      </c>
      <c r="R6" s="7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6" customHeight="1" x14ac:dyDescent="0.25">
      <c r="A7" s="6" t="s">
        <v>5</v>
      </c>
      <c r="B7" s="7">
        <v>162.83000000000001</v>
      </c>
      <c r="C7" s="7">
        <v>134.86000000000001</v>
      </c>
      <c r="D7" s="7">
        <v>147.69999999999999</v>
      </c>
      <c r="E7" s="7">
        <v>222.24</v>
      </c>
      <c r="F7" s="7">
        <v>398.16</v>
      </c>
      <c r="G7" s="7">
        <v>226.97</v>
      </c>
      <c r="H7" s="7">
        <v>240.78</v>
      </c>
      <c r="I7" s="7">
        <v>338.88</v>
      </c>
      <c r="J7" s="7">
        <v>240.58</v>
      </c>
      <c r="K7" s="7">
        <v>315</v>
      </c>
      <c r="L7" s="7">
        <v>355.48</v>
      </c>
      <c r="M7" s="7">
        <v>215</v>
      </c>
      <c r="N7" s="7">
        <v>187.46</v>
      </c>
      <c r="O7" s="7">
        <v>178.15</v>
      </c>
      <c r="P7" s="7">
        <v>253.888888888889</v>
      </c>
      <c r="Q7" s="7">
        <v>218.64</v>
      </c>
      <c r="R7" s="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6" customHeight="1" x14ac:dyDescent="0.25">
      <c r="A8" s="6" t="s">
        <v>6</v>
      </c>
      <c r="B8" s="7">
        <v>149.05000000000001</v>
      </c>
      <c r="C8" s="7">
        <v>132.86000000000001</v>
      </c>
      <c r="D8" s="7">
        <v>157.59</v>
      </c>
      <c r="E8" s="7">
        <v>242.8</v>
      </c>
      <c r="F8" s="7">
        <v>396.98</v>
      </c>
      <c r="G8" s="7">
        <v>241.9</v>
      </c>
      <c r="H8" s="7">
        <v>231.17</v>
      </c>
      <c r="I8" s="7">
        <v>345</v>
      </c>
      <c r="J8" s="7">
        <v>260.51</v>
      </c>
      <c r="K8" s="7">
        <v>331.25</v>
      </c>
      <c r="L8" s="7">
        <v>350.32</v>
      </c>
      <c r="M8" s="7">
        <v>213.81</v>
      </c>
      <c r="N8" s="7">
        <v>220</v>
      </c>
      <c r="O8" s="7">
        <v>179.92</v>
      </c>
      <c r="P8" s="7">
        <v>253.76666666666699</v>
      </c>
      <c r="Q8" s="7">
        <v>232.46</v>
      </c>
      <c r="R8" s="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6" customHeight="1" x14ac:dyDescent="0.25">
      <c r="A9" s="6" t="s">
        <v>7</v>
      </c>
      <c r="B9" s="7">
        <v>141.72999999999999</v>
      </c>
      <c r="C9" s="7">
        <v>143.03</v>
      </c>
      <c r="D9" s="7">
        <v>157.4</v>
      </c>
      <c r="E9" s="7">
        <v>256.82</v>
      </c>
      <c r="F9" s="7">
        <v>356.3</v>
      </c>
      <c r="G9" s="7">
        <v>240.95</v>
      </c>
      <c r="H9" s="7">
        <v>231.89</v>
      </c>
      <c r="I9" s="7">
        <v>301.92</v>
      </c>
      <c r="J9" s="7">
        <v>293.14</v>
      </c>
      <c r="K9" s="7">
        <v>340</v>
      </c>
      <c r="L9" s="7">
        <v>313.48</v>
      </c>
      <c r="M9" s="7">
        <v>215.36</v>
      </c>
      <c r="N9" s="7">
        <v>215.08</v>
      </c>
      <c r="O9" s="7">
        <v>200</v>
      </c>
      <c r="P9" s="7">
        <v>238.79</v>
      </c>
      <c r="Q9" s="7">
        <v>238.33</v>
      </c>
      <c r="R9" s="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6" customHeight="1" x14ac:dyDescent="0.25">
      <c r="A10" s="6" t="s">
        <v>8</v>
      </c>
      <c r="B10" s="7">
        <v>130.66999999999999</v>
      </c>
      <c r="C10" s="7">
        <v>141.52000000000001</v>
      </c>
      <c r="D10" s="7">
        <v>159.85</v>
      </c>
      <c r="E10" s="7">
        <v>294.35000000000002</v>
      </c>
      <c r="F10" s="7">
        <v>314.43</v>
      </c>
      <c r="G10" s="7">
        <v>256</v>
      </c>
      <c r="H10" s="7">
        <v>275</v>
      </c>
      <c r="I10" s="7">
        <v>287.64999999999998</v>
      </c>
      <c r="J10" s="7">
        <v>322.25</v>
      </c>
      <c r="K10" s="7">
        <v>350</v>
      </c>
      <c r="L10" s="7">
        <v>285</v>
      </c>
      <c r="M10" s="7">
        <v>212.86</v>
      </c>
      <c r="N10" s="7">
        <v>210</v>
      </c>
      <c r="O10" s="7">
        <v>203.19</v>
      </c>
      <c r="P10" s="7">
        <v>235.14</v>
      </c>
      <c r="Q10" s="7">
        <v>235.3</v>
      </c>
      <c r="R10" s="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6" customHeight="1" x14ac:dyDescent="0.25">
      <c r="A11" s="6" t="s">
        <v>9</v>
      </c>
      <c r="B11" s="7">
        <v>129.16999999999999</v>
      </c>
      <c r="C11" s="7">
        <v>135.6</v>
      </c>
      <c r="D11" s="7">
        <v>171.87</v>
      </c>
      <c r="E11" s="7">
        <v>337.89</v>
      </c>
      <c r="F11" s="7">
        <v>294.7</v>
      </c>
      <c r="G11" s="7">
        <v>243.81</v>
      </c>
      <c r="H11" s="7">
        <v>302.11</v>
      </c>
      <c r="I11" s="7">
        <v>289.75</v>
      </c>
      <c r="J11" s="7">
        <v>328.53</v>
      </c>
      <c r="K11" s="7">
        <v>350</v>
      </c>
      <c r="L11" s="7">
        <v>285</v>
      </c>
      <c r="M11" s="7">
        <v>211.51</v>
      </c>
      <c r="N11" s="7">
        <v>206.19</v>
      </c>
      <c r="O11" s="7">
        <v>181</v>
      </c>
      <c r="P11" s="7">
        <v>216.92982456140399</v>
      </c>
      <c r="Q11" s="7">
        <v>208.02</v>
      </c>
      <c r="R11" s="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6" customHeight="1" x14ac:dyDescent="0.25">
      <c r="A12" s="6" t="s">
        <v>10</v>
      </c>
      <c r="B12" s="7">
        <v>127.72</v>
      </c>
      <c r="C12" s="7">
        <v>135.82</v>
      </c>
      <c r="D12" s="7">
        <v>186.56</v>
      </c>
      <c r="E12" s="7">
        <v>349.44</v>
      </c>
      <c r="F12" s="7">
        <v>244.46</v>
      </c>
      <c r="G12" s="7">
        <v>225</v>
      </c>
      <c r="H12" s="7">
        <v>291.19</v>
      </c>
      <c r="I12" s="7">
        <v>246.47</v>
      </c>
      <c r="J12" s="7">
        <v>337.88</v>
      </c>
      <c r="K12" s="7">
        <v>353.91</v>
      </c>
      <c r="L12" s="7">
        <v>282.61</v>
      </c>
      <c r="M12" s="7">
        <v>208.33</v>
      </c>
      <c r="N12" s="7">
        <v>188</v>
      </c>
      <c r="O12" s="7">
        <v>181.59</v>
      </c>
      <c r="P12" s="7">
        <v>217.88</v>
      </c>
      <c r="Q12" s="7">
        <v>213.19</v>
      </c>
      <c r="R12" s="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6" customHeight="1" x14ac:dyDescent="0.25">
      <c r="A13" s="6" t="s">
        <v>11</v>
      </c>
      <c r="B13" s="7">
        <v>115.67</v>
      </c>
      <c r="C13" s="7">
        <v>138.22</v>
      </c>
      <c r="D13" s="7">
        <v>193.55</v>
      </c>
      <c r="E13" s="7">
        <v>285.2</v>
      </c>
      <c r="F13" s="7">
        <v>193.42</v>
      </c>
      <c r="G13" s="7">
        <v>214.63</v>
      </c>
      <c r="H13" s="7">
        <v>288.06</v>
      </c>
      <c r="I13" s="7">
        <v>234.92</v>
      </c>
      <c r="J13" s="7">
        <v>342.85</v>
      </c>
      <c r="K13" s="7">
        <v>347.5</v>
      </c>
      <c r="L13" s="7">
        <v>280.11</v>
      </c>
      <c r="M13" s="7">
        <v>197.67</v>
      </c>
      <c r="N13" s="7">
        <v>170</v>
      </c>
      <c r="O13" s="7">
        <v>181.67</v>
      </c>
      <c r="P13" s="7">
        <v>213.93</v>
      </c>
      <c r="Q13" s="7">
        <v>221.25</v>
      </c>
      <c r="R13" s="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6" customHeight="1" x14ac:dyDescent="0.25">
      <c r="A14" s="6" t="s">
        <v>12</v>
      </c>
      <c r="B14" s="7">
        <v>114.4</v>
      </c>
      <c r="C14" s="7">
        <v>134.66999999999999</v>
      </c>
      <c r="D14" s="7">
        <v>190.5</v>
      </c>
      <c r="E14" s="7">
        <v>309.81</v>
      </c>
      <c r="F14" s="7">
        <v>171</v>
      </c>
      <c r="G14" s="7">
        <v>238.58</v>
      </c>
      <c r="H14" s="7">
        <v>288.81</v>
      </c>
      <c r="I14" s="7">
        <v>208.73</v>
      </c>
      <c r="J14" s="7">
        <v>356.13</v>
      </c>
      <c r="K14" s="7">
        <v>323.02</v>
      </c>
      <c r="L14" s="7">
        <v>249.38</v>
      </c>
      <c r="M14" s="7">
        <v>189.33</v>
      </c>
      <c r="N14" s="7">
        <v>160</v>
      </c>
      <c r="O14" s="7">
        <v>181.67</v>
      </c>
      <c r="P14" s="7">
        <v>222.92</v>
      </c>
      <c r="Q14" s="7">
        <v>198.33</v>
      </c>
      <c r="R14" s="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6" customHeight="1" x14ac:dyDescent="0.25">
      <c r="A15" s="6" t="s">
        <v>13</v>
      </c>
      <c r="B15" s="8">
        <v>141.94</v>
      </c>
      <c r="C15" s="8">
        <v>132.47</v>
      </c>
      <c r="D15" s="8">
        <v>159.94999999999999</v>
      </c>
      <c r="E15" s="8">
        <v>255.48</v>
      </c>
      <c r="F15" s="8">
        <v>326.52999999999997</v>
      </c>
      <c r="G15" s="8">
        <v>229.16</v>
      </c>
      <c r="H15" s="8">
        <v>254.1</v>
      </c>
      <c r="I15" s="8">
        <v>298.86</v>
      </c>
      <c r="J15" s="8">
        <v>288.39</v>
      </c>
      <c r="K15" s="8">
        <v>342.3</v>
      </c>
      <c r="L15" s="8">
        <v>310.01583333333298</v>
      </c>
      <c r="M15" s="8">
        <v>215.754166666667</v>
      </c>
      <c r="N15" s="8">
        <v>190.525833333333</v>
      </c>
      <c r="O15" s="8">
        <v>182.65916666666701</v>
      </c>
      <c r="P15" s="8">
        <f>AVERAGE(P3:P14)</f>
        <v>219.73583635013463</v>
      </c>
      <c r="Q15" s="8">
        <f t="shared" ref="Q15" si="0">AVERAGE(Q3:Q14)</f>
        <v>222.15916666666666</v>
      </c>
      <c r="R15" s="8">
        <f>AVERAGE(R3:R14)</f>
        <v>213.66477272727272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6" customHeight="1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6" customHeight="1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8"/>
      <c r="M17" s="8"/>
      <c r="N17" s="8"/>
      <c r="O17" s="8"/>
      <c r="P17" s="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6" customHeight="1" x14ac:dyDescent="0.25">
      <c r="A18" s="70" t="s">
        <v>14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6" customHeight="1" x14ac:dyDescent="0.25">
      <c r="A19" s="4"/>
      <c r="B19" s="5">
        <v>2004</v>
      </c>
      <c r="C19" s="5">
        <v>2005</v>
      </c>
      <c r="D19" s="5">
        <v>2006</v>
      </c>
      <c r="E19" s="5">
        <v>2007</v>
      </c>
      <c r="F19" s="5">
        <v>2008</v>
      </c>
      <c r="G19" s="5">
        <v>2009</v>
      </c>
      <c r="H19" s="5">
        <v>2010</v>
      </c>
      <c r="I19" s="5">
        <v>2011</v>
      </c>
      <c r="J19" s="5">
        <v>2012</v>
      </c>
      <c r="K19" s="5">
        <v>2013</v>
      </c>
      <c r="L19" s="5">
        <v>2014</v>
      </c>
      <c r="M19" s="5">
        <v>2015</v>
      </c>
      <c r="N19" s="5">
        <v>2016</v>
      </c>
      <c r="O19" s="5">
        <v>2017</v>
      </c>
      <c r="P19" s="5">
        <v>2018</v>
      </c>
      <c r="Q19" s="5">
        <v>2019</v>
      </c>
      <c r="R19" s="5">
        <v>2020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.6" customHeight="1" x14ac:dyDescent="0.25">
      <c r="A20" s="6" t="s">
        <v>1</v>
      </c>
      <c r="B20" s="7">
        <v>165.75</v>
      </c>
      <c r="C20" s="7">
        <v>111.35</v>
      </c>
      <c r="D20" s="7">
        <v>140.4</v>
      </c>
      <c r="E20" s="7">
        <v>191.32</v>
      </c>
      <c r="F20" s="7">
        <v>331.5</v>
      </c>
      <c r="G20" s="7">
        <v>213.333333333333</v>
      </c>
      <c r="H20" s="7">
        <v>236.052631578947</v>
      </c>
      <c r="I20" s="7">
        <v>313.56</v>
      </c>
      <c r="J20" s="7">
        <v>236.86</v>
      </c>
      <c r="K20" s="7">
        <v>367.5</v>
      </c>
      <c r="L20" s="7">
        <v>328.04545454545502</v>
      </c>
      <c r="M20" s="7">
        <v>255</v>
      </c>
      <c r="N20" s="7">
        <v>190</v>
      </c>
      <c r="O20" s="7">
        <v>167</v>
      </c>
      <c r="P20" s="7">
        <v>179.31818181818201</v>
      </c>
      <c r="Q20" s="7">
        <v>228.727272727273</v>
      </c>
      <c r="R20" s="7">
        <v>221.63636363636363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6" customHeight="1" x14ac:dyDescent="0.25">
      <c r="A21" s="6" t="s">
        <v>2</v>
      </c>
      <c r="B21" s="7">
        <v>153.166666666667</v>
      </c>
      <c r="C21" s="7">
        <v>115.166666666667</v>
      </c>
      <c r="D21" s="7">
        <v>146.75</v>
      </c>
      <c r="E21" s="7">
        <v>188.888888888889</v>
      </c>
      <c r="F21" s="7">
        <v>390</v>
      </c>
      <c r="G21" s="7">
        <v>221.789473684211</v>
      </c>
      <c r="H21" s="7">
        <v>219.944444444444</v>
      </c>
      <c r="I21" s="7">
        <v>342.75</v>
      </c>
      <c r="J21" s="7">
        <v>266</v>
      </c>
      <c r="K21" s="7">
        <v>363.06818181818198</v>
      </c>
      <c r="L21" s="7">
        <v>325</v>
      </c>
      <c r="M21" s="7">
        <v>248.111111111111</v>
      </c>
      <c r="N21" s="7">
        <v>190.857142857143</v>
      </c>
      <c r="O21" s="7">
        <v>179.72</v>
      </c>
      <c r="P21" s="7">
        <v>184.722222222222</v>
      </c>
      <c r="Q21" s="7">
        <v>233.25</v>
      </c>
      <c r="R21" s="7">
        <v>225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6" customHeight="1" x14ac:dyDescent="0.25">
      <c r="A22" s="6" t="s">
        <v>3</v>
      </c>
      <c r="B22" s="7">
        <v>155</v>
      </c>
      <c r="C22" s="7">
        <v>133.71428571428601</v>
      </c>
      <c r="D22" s="7">
        <v>140.88</v>
      </c>
      <c r="E22" s="7">
        <v>192.6875</v>
      </c>
      <c r="F22" s="7">
        <v>423</v>
      </c>
      <c r="G22" s="7">
        <v>218</v>
      </c>
      <c r="H22" s="7">
        <v>217.5</v>
      </c>
      <c r="I22" s="7">
        <v>342.86</v>
      </c>
      <c r="J22" s="7">
        <v>258.27272727272702</v>
      </c>
      <c r="K22" s="7">
        <v>354.5</v>
      </c>
      <c r="L22" s="7">
        <v>338.15789473684202</v>
      </c>
      <c r="M22" s="7">
        <v>236.272727272727</v>
      </c>
      <c r="N22" s="7">
        <v>190.26086956521701</v>
      </c>
      <c r="O22" s="7">
        <v>180</v>
      </c>
      <c r="P22" s="7">
        <v>200</v>
      </c>
      <c r="Q22" s="7">
        <v>224.3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5.6" customHeight="1" x14ac:dyDescent="0.25">
      <c r="A23" s="6" t="s">
        <v>4</v>
      </c>
      <c r="B23" s="7">
        <v>163.5</v>
      </c>
      <c r="C23" s="7">
        <v>139.52631578947401</v>
      </c>
      <c r="D23" s="7">
        <v>139.74</v>
      </c>
      <c r="E23" s="7">
        <v>214</v>
      </c>
      <c r="F23" s="7">
        <v>406.43</v>
      </c>
      <c r="G23" s="7">
        <v>215</v>
      </c>
      <c r="H23" s="7">
        <v>226.4</v>
      </c>
      <c r="I23" s="7">
        <v>345.61</v>
      </c>
      <c r="J23" s="7">
        <v>251.3</v>
      </c>
      <c r="K23" s="7">
        <v>331.36363636363598</v>
      </c>
      <c r="L23" s="7">
        <v>356.5</v>
      </c>
      <c r="M23" s="7">
        <v>232.9</v>
      </c>
      <c r="N23" s="7">
        <v>190</v>
      </c>
      <c r="O23" s="7">
        <v>182.5</v>
      </c>
      <c r="P23" s="7">
        <v>230</v>
      </c>
      <c r="Q23" s="7">
        <v>220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5.6" customHeight="1" x14ac:dyDescent="0.25">
      <c r="A24" s="6" t="s">
        <v>5</v>
      </c>
      <c r="B24" s="7">
        <v>164.80952380952399</v>
      </c>
      <c r="C24" s="7">
        <v>137.09523809523799</v>
      </c>
      <c r="D24" s="7">
        <v>149.86000000000001</v>
      </c>
      <c r="E24" s="7">
        <v>224.71428571428601</v>
      </c>
      <c r="F24" s="7">
        <v>398.15789473684202</v>
      </c>
      <c r="G24" s="7">
        <v>229</v>
      </c>
      <c r="H24" s="7">
        <v>240.38095238095201</v>
      </c>
      <c r="I24" s="7">
        <v>351.36</v>
      </c>
      <c r="J24" s="7">
        <v>249.25</v>
      </c>
      <c r="K24" s="7">
        <v>320</v>
      </c>
      <c r="L24" s="7">
        <v>368.09523809523802</v>
      </c>
      <c r="M24" s="7">
        <v>230</v>
      </c>
      <c r="N24" s="7">
        <v>187.61904761904799</v>
      </c>
      <c r="O24" s="7">
        <v>182.18181818181799</v>
      </c>
      <c r="P24" s="7">
        <v>259.28571428571399</v>
      </c>
      <c r="Q24" s="7">
        <v>220.45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.6" customHeight="1" x14ac:dyDescent="0.25">
      <c r="A25" s="6" t="s">
        <v>6</v>
      </c>
      <c r="B25" s="7">
        <v>151.76190476190499</v>
      </c>
      <c r="C25" s="7">
        <v>134.727272727273</v>
      </c>
      <c r="D25" s="7">
        <v>159.80952380952399</v>
      </c>
      <c r="E25" s="7">
        <v>244</v>
      </c>
      <c r="F25" s="7">
        <v>397.04761904761898</v>
      </c>
      <c r="G25" s="7">
        <v>242.38095238095201</v>
      </c>
      <c r="H25" s="7">
        <v>228.5</v>
      </c>
      <c r="I25" s="7">
        <v>350</v>
      </c>
      <c r="J25" s="7">
        <v>267.73684210526301</v>
      </c>
      <c r="K25" s="7">
        <v>333</v>
      </c>
      <c r="L25" s="7">
        <v>356.43</v>
      </c>
      <c r="M25" s="7">
        <v>225</v>
      </c>
      <c r="N25" s="7">
        <v>220</v>
      </c>
      <c r="O25" s="7">
        <v>182.38095238095201</v>
      </c>
      <c r="P25" s="7">
        <v>256.8</v>
      </c>
      <c r="Q25" s="7">
        <v>234.21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.6" customHeight="1" x14ac:dyDescent="0.25">
      <c r="A26" s="6" t="s">
        <v>7</v>
      </c>
      <c r="B26" s="7">
        <v>142.727272727273</v>
      </c>
      <c r="C26" s="7">
        <v>144.23809523809501</v>
      </c>
      <c r="D26" s="7">
        <v>159.52380952381</v>
      </c>
      <c r="E26" s="7">
        <v>257.27272727272702</v>
      </c>
      <c r="F26" s="7">
        <v>356.3</v>
      </c>
      <c r="G26" s="7">
        <v>240.95454545454501</v>
      </c>
      <c r="H26" s="7">
        <v>227.95454545454501</v>
      </c>
      <c r="I26" s="7">
        <v>307.142857142857</v>
      </c>
      <c r="J26" s="7">
        <v>292.18181818181802</v>
      </c>
      <c r="K26" s="7">
        <v>340</v>
      </c>
      <c r="L26" s="7">
        <v>330.43478260869603</v>
      </c>
      <c r="M26" s="7">
        <v>225</v>
      </c>
      <c r="N26" s="7">
        <v>215.23809523809501</v>
      </c>
      <c r="O26" s="7">
        <v>203.333333333333</v>
      </c>
      <c r="P26" s="7">
        <v>240.45454545454501</v>
      </c>
      <c r="Q26" s="7">
        <v>240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.6" customHeight="1" x14ac:dyDescent="0.25">
      <c r="A27" s="6" t="s">
        <v>8</v>
      </c>
      <c r="B27" s="7">
        <v>130.8125</v>
      </c>
      <c r="C27" s="7">
        <v>142.65217391304299</v>
      </c>
      <c r="D27" s="7">
        <v>162.363636363636</v>
      </c>
      <c r="E27" s="7">
        <v>294.35000000000002</v>
      </c>
      <c r="F27" s="7">
        <v>314.42857142857099</v>
      </c>
      <c r="G27" s="7">
        <v>256</v>
      </c>
      <c r="H27" s="7">
        <v>272.72727272727298</v>
      </c>
      <c r="I27" s="7">
        <v>297.17391304347802</v>
      </c>
      <c r="J27" s="7">
        <v>316.304347826087</v>
      </c>
      <c r="K27" s="7">
        <v>350</v>
      </c>
      <c r="L27" s="7">
        <v>295</v>
      </c>
      <c r="M27" s="7">
        <v>225</v>
      </c>
      <c r="N27" s="7">
        <v>210</v>
      </c>
      <c r="O27" s="7">
        <v>206.52173913043501</v>
      </c>
      <c r="P27" s="7">
        <v>236.95652173913001</v>
      </c>
      <c r="Q27" s="7">
        <v>237.27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.6" customHeight="1" x14ac:dyDescent="0.25">
      <c r="A28" s="6" t="s">
        <v>9</v>
      </c>
      <c r="B28" s="7">
        <v>129.94999999999999</v>
      </c>
      <c r="C28" s="7">
        <v>134.09523809523799</v>
      </c>
      <c r="D28" s="7">
        <v>174.11</v>
      </c>
      <c r="E28" s="7">
        <v>337.89473684210498</v>
      </c>
      <c r="F28" s="7">
        <v>297.27272727272702</v>
      </c>
      <c r="G28" s="7">
        <v>243.80952380952399</v>
      </c>
      <c r="H28" s="7">
        <v>299.57142857142901</v>
      </c>
      <c r="I28" s="7">
        <v>298.137996219282</v>
      </c>
      <c r="J28" s="7">
        <v>325.78947368421098</v>
      </c>
      <c r="K28" s="7">
        <v>350</v>
      </c>
      <c r="L28" s="7">
        <v>295</v>
      </c>
      <c r="M28" s="7">
        <v>220.71428571428601</v>
      </c>
      <c r="N28" s="7">
        <v>206.19047619047601</v>
      </c>
      <c r="O28" s="7">
        <v>181.5</v>
      </c>
      <c r="P28" s="7">
        <v>219.47368421052599</v>
      </c>
      <c r="Q28" s="7">
        <v>210.47619047619048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6" customHeight="1" x14ac:dyDescent="0.25">
      <c r="A29" s="6" t="s">
        <v>10</v>
      </c>
      <c r="B29" s="7">
        <v>128.75</v>
      </c>
      <c r="C29" s="7">
        <v>135.05000000000001</v>
      </c>
      <c r="D29" s="7">
        <v>186.76190476190499</v>
      </c>
      <c r="E29" s="7">
        <v>350.83333333333297</v>
      </c>
      <c r="F29" s="7">
        <v>248.39130434782601</v>
      </c>
      <c r="G29" s="7">
        <v>231.63157894736801</v>
      </c>
      <c r="H29" s="7">
        <v>292.47619047619003</v>
      </c>
      <c r="I29" s="7">
        <v>254.8</v>
      </c>
      <c r="J29" s="7">
        <v>344.77272727272702</v>
      </c>
      <c r="K29" s="7">
        <v>353.91304347826099</v>
      </c>
      <c r="L29" s="7">
        <v>287.82608695652198</v>
      </c>
      <c r="M29" s="7">
        <v>220</v>
      </c>
      <c r="N29" s="7">
        <v>188</v>
      </c>
      <c r="O29" s="7">
        <v>184.76190476190499</v>
      </c>
      <c r="P29" s="7">
        <v>219.55</v>
      </c>
      <c r="Q29" s="7">
        <v>218.2608695652174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.6" customHeight="1" x14ac:dyDescent="0.25">
      <c r="A30" s="6" t="s">
        <v>11</v>
      </c>
      <c r="B30" s="7">
        <v>120.7</v>
      </c>
      <c r="C30" s="7">
        <v>138.94999999999999</v>
      </c>
      <c r="D30" s="7">
        <v>197.1</v>
      </c>
      <c r="E30" s="7">
        <v>288</v>
      </c>
      <c r="F30" s="7">
        <v>196.25</v>
      </c>
      <c r="G30" s="7">
        <v>214.7</v>
      </c>
      <c r="H30" s="7">
        <v>289.15873015873001</v>
      </c>
      <c r="I30" s="7">
        <v>243.25</v>
      </c>
      <c r="J30" s="7">
        <v>350.55</v>
      </c>
      <c r="K30" s="7">
        <v>351.66666666666703</v>
      </c>
      <c r="L30" s="7">
        <v>280.34026465028398</v>
      </c>
      <c r="M30" s="7">
        <v>204</v>
      </c>
      <c r="N30" s="7">
        <v>170</v>
      </c>
      <c r="O30" s="7">
        <v>185</v>
      </c>
      <c r="P30" s="7">
        <v>215.75</v>
      </c>
      <c r="Q30" s="7">
        <v>227.5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1" customFormat="1" ht="15.6" customHeight="1" x14ac:dyDescent="0.25">
      <c r="A31" s="6" t="s">
        <v>12</v>
      </c>
      <c r="B31" s="7">
        <v>115.857142857143</v>
      </c>
      <c r="C31" s="7">
        <v>136.272727272727</v>
      </c>
      <c r="D31" s="7">
        <v>192.4</v>
      </c>
      <c r="E31" s="7">
        <v>311.944444444444</v>
      </c>
      <c r="F31" s="7">
        <v>174</v>
      </c>
      <c r="G31" s="7">
        <v>238.7</v>
      </c>
      <c r="H31" s="7">
        <v>291.43</v>
      </c>
      <c r="I31" s="7">
        <v>211.227272727273</v>
      </c>
      <c r="J31" s="7">
        <v>361.83333333333297</v>
      </c>
      <c r="K31" s="7">
        <v>328.06</v>
      </c>
      <c r="L31" s="7">
        <v>257.45454545454498</v>
      </c>
      <c r="M31" s="7">
        <v>197.5</v>
      </c>
      <c r="N31" s="7">
        <v>160</v>
      </c>
      <c r="O31" s="7">
        <v>185</v>
      </c>
      <c r="P31" s="7">
        <v>224</v>
      </c>
      <c r="Q31" s="7">
        <v>201.05263157894737</v>
      </c>
    </row>
    <row r="32" spans="1:1024" ht="15.6" customHeight="1" x14ac:dyDescent="0.25">
      <c r="A32" s="6" t="s">
        <v>13</v>
      </c>
      <c r="B32" s="8">
        <v>143.56541756854301</v>
      </c>
      <c r="C32" s="8">
        <v>133.56983445933699</v>
      </c>
      <c r="D32" s="8">
        <v>162.47490620490601</v>
      </c>
      <c r="E32" s="8">
        <v>257.99215970798201</v>
      </c>
      <c r="F32" s="8">
        <v>327.73150973613201</v>
      </c>
      <c r="G32" s="8">
        <v>230.441617300828</v>
      </c>
      <c r="H32" s="8">
        <v>253.50801631604301</v>
      </c>
      <c r="I32" s="8">
        <v>304.822669927741</v>
      </c>
      <c r="J32" s="8">
        <v>293.40427247301398</v>
      </c>
      <c r="K32" s="8">
        <v>345.25596069389502</v>
      </c>
      <c r="L32" s="8">
        <v>318.19035558729797</v>
      </c>
      <c r="M32" s="8">
        <v>226.62484367484399</v>
      </c>
      <c r="N32" s="8">
        <v>193.18046928916499</v>
      </c>
      <c r="O32" s="8">
        <v>184.99183083422199</v>
      </c>
      <c r="P32" s="8">
        <v>184.99183083422199</v>
      </c>
      <c r="Q32" s="8">
        <v>184.99183083422199</v>
      </c>
      <c r="R32" s="8">
        <f>AVERAGE(R20:R31)</f>
        <v>223.31818181818181</v>
      </c>
      <c r="S32"/>
    </row>
    <row r="33" spans="1:19" ht="15.6" customHeight="1" x14ac:dyDescent="0.2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/>
      <c r="S33"/>
    </row>
    <row r="34" spans="1:19" ht="15.6" customHeight="1" x14ac:dyDescent="0.25">
      <c r="A34" s="68"/>
      <c r="B34" s="68"/>
      <c r="C34" s="68"/>
      <c r="D34" s="68"/>
      <c r="E34" s="68"/>
      <c r="F34" s="68"/>
      <c r="G34" s="68"/>
      <c r="H34" s="68"/>
      <c r="I34" s="68"/>
      <c r="J34"/>
      <c r="K34"/>
      <c r="L34"/>
      <c r="M34"/>
      <c r="N34"/>
      <c r="O34"/>
      <c r="P34"/>
      <c r="Q34"/>
      <c r="S34"/>
    </row>
    <row r="35" spans="1:19" ht="15.6" customHeight="1" x14ac:dyDescent="0.25">
      <c r="A35" s="70" t="s">
        <v>15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/>
    </row>
    <row r="36" spans="1:19" ht="15.6" customHeight="1" x14ac:dyDescent="0.25">
      <c r="A36" s="4"/>
      <c r="B36" s="5">
        <v>2004</v>
      </c>
      <c r="C36" s="5">
        <v>2005</v>
      </c>
      <c r="D36" s="5">
        <v>2006</v>
      </c>
      <c r="E36" s="5">
        <v>2007</v>
      </c>
      <c r="F36" s="5">
        <v>2008</v>
      </c>
      <c r="G36" s="5">
        <v>2009</v>
      </c>
      <c r="H36" s="5">
        <v>2010</v>
      </c>
      <c r="I36" s="5">
        <v>2011</v>
      </c>
      <c r="J36" s="5">
        <v>2012</v>
      </c>
      <c r="K36" s="5">
        <v>2013</v>
      </c>
      <c r="L36" s="5">
        <v>2014</v>
      </c>
      <c r="M36" s="5">
        <v>2015</v>
      </c>
      <c r="N36" s="5">
        <v>2016</v>
      </c>
      <c r="O36" s="5">
        <v>2017</v>
      </c>
      <c r="P36" s="5">
        <v>2018</v>
      </c>
      <c r="Q36" s="5">
        <v>2019</v>
      </c>
      <c r="R36" s="5">
        <v>2020</v>
      </c>
      <c r="S36"/>
    </row>
    <row r="37" spans="1:19" ht="15.6" customHeight="1" x14ac:dyDescent="0.25">
      <c r="A37" s="6" t="s">
        <v>1</v>
      </c>
      <c r="B37" s="12">
        <v>167.21</v>
      </c>
      <c r="C37" s="12">
        <v>155.32</v>
      </c>
      <c r="D37" s="12">
        <v>171.33</v>
      </c>
      <c r="E37" s="12">
        <v>203.37</v>
      </c>
      <c r="F37" s="12">
        <v>384.65</v>
      </c>
      <c r="G37" s="12">
        <v>245.08</v>
      </c>
      <c r="H37" s="12">
        <v>202.61</v>
      </c>
      <c r="I37" s="12">
        <v>332.93</v>
      </c>
      <c r="J37" s="12">
        <v>290.19</v>
      </c>
      <c r="K37" s="7">
        <v>348.55</v>
      </c>
      <c r="L37" s="7">
        <v>285.89</v>
      </c>
      <c r="M37" s="7">
        <v>255.57430475000001</v>
      </c>
      <c r="N37" s="7">
        <v>196.46</v>
      </c>
      <c r="O37" s="12">
        <v>202.12</v>
      </c>
      <c r="P37" s="7">
        <v>253.39791654545499</v>
      </c>
      <c r="Q37" s="7">
        <v>244.917637602273</v>
      </c>
      <c r="R37" s="7">
        <v>246.32892971590908</v>
      </c>
      <c r="S37"/>
    </row>
    <row r="38" spans="1:19" ht="15.6" customHeight="1" x14ac:dyDescent="0.25">
      <c r="A38" s="6" t="s">
        <v>2</v>
      </c>
      <c r="B38" s="12">
        <v>163.13</v>
      </c>
      <c r="C38" s="12">
        <v>151.09</v>
      </c>
      <c r="D38" s="12">
        <v>181.88</v>
      </c>
      <c r="E38" s="12">
        <v>206.29</v>
      </c>
      <c r="F38" s="12">
        <v>436.14</v>
      </c>
      <c r="G38" s="12">
        <v>233.39</v>
      </c>
      <c r="H38" s="12">
        <v>203.14</v>
      </c>
      <c r="I38" s="12">
        <v>353.75</v>
      </c>
      <c r="J38" s="12">
        <v>294.66000000000003</v>
      </c>
      <c r="K38" s="7">
        <v>335.81</v>
      </c>
      <c r="L38" s="7">
        <v>306.62</v>
      </c>
      <c r="M38" s="7">
        <v>248.24451983333299</v>
      </c>
      <c r="N38" s="7">
        <v>195.68</v>
      </c>
      <c r="O38" s="12">
        <v>212.91443162499999</v>
      </c>
      <c r="P38" s="7">
        <v>259.47176150000001</v>
      </c>
      <c r="Q38" s="7">
        <v>235.793508825</v>
      </c>
      <c r="R38" s="7">
        <v>239.05349154166666</v>
      </c>
      <c r="S38"/>
    </row>
    <row r="39" spans="1:19" ht="15.6" customHeight="1" x14ac:dyDescent="0.25">
      <c r="A39" s="6" t="s">
        <v>3</v>
      </c>
      <c r="B39" s="12">
        <v>166.83</v>
      </c>
      <c r="C39" s="12">
        <v>154.04</v>
      </c>
      <c r="D39" s="12">
        <v>181.62</v>
      </c>
      <c r="E39" s="12">
        <v>208.95</v>
      </c>
      <c r="F39" s="12">
        <v>445.63</v>
      </c>
      <c r="G39" s="12">
        <v>237.3</v>
      </c>
      <c r="H39" s="12">
        <v>207.97</v>
      </c>
      <c r="I39" s="12">
        <v>344.29</v>
      </c>
      <c r="J39" s="12">
        <v>292.31</v>
      </c>
      <c r="K39" s="7">
        <v>321.35000000000002</v>
      </c>
      <c r="L39" s="7">
        <v>339.2</v>
      </c>
      <c r="M39" s="7">
        <v>247.77</v>
      </c>
      <c r="N39" s="7">
        <v>210.65</v>
      </c>
      <c r="O39" s="12">
        <v>214.17982607608701</v>
      </c>
      <c r="P39" s="7">
        <v>266.82487574999999</v>
      </c>
      <c r="Q39" s="7">
        <v>225.12</v>
      </c>
      <c r="R39" s="7"/>
      <c r="S39"/>
    </row>
    <row r="40" spans="1:19" ht="15.6" customHeight="1" x14ac:dyDescent="0.25">
      <c r="A40" s="6" t="s">
        <v>4</v>
      </c>
      <c r="B40" s="12">
        <v>168.21</v>
      </c>
      <c r="C40" s="12">
        <v>144.16999999999999</v>
      </c>
      <c r="D40" s="12">
        <v>187.31</v>
      </c>
      <c r="E40" s="12">
        <v>207.99</v>
      </c>
      <c r="F40" s="12">
        <v>387.32</v>
      </c>
      <c r="G40" s="12">
        <v>238.25</v>
      </c>
      <c r="H40" s="12">
        <v>200.56</v>
      </c>
      <c r="I40" s="12">
        <v>349.52</v>
      </c>
      <c r="J40" s="12">
        <v>276.35000000000002</v>
      </c>
      <c r="K40" s="7">
        <v>320.89</v>
      </c>
      <c r="L40" s="7">
        <v>336.36</v>
      </c>
      <c r="M40" s="7">
        <v>235.55</v>
      </c>
      <c r="N40" s="7">
        <v>202.01</v>
      </c>
      <c r="O40" s="12">
        <v>191.82</v>
      </c>
      <c r="P40" s="7">
        <v>256.800706315789</v>
      </c>
      <c r="Q40" s="7">
        <v>222.04</v>
      </c>
      <c r="R40" s="7"/>
      <c r="S40"/>
    </row>
    <row r="41" spans="1:19" ht="15.6" customHeight="1" x14ac:dyDescent="0.25">
      <c r="A41" s="6" t="s">
        <v>5</v>
      </c>
      <c r="B41" s="12">
        <v>162.47999999999999</v>
      </c>
      <c r="C41" s="12">
        <v>147.71</v>
      </c>
      <c r="D41" s="12">
        <v>200.15</v>
      </c>
      <c r="E41" s="12">
        <v>197.9</v>
      </c>
      <c r="F41" s="12">
        <v>346.46</v>
      </c>
      <c r="G41" s="12">
        <v>258.49</v>
      </c>
      <c r="H41" s="12">
        <v>196.99</v>
      </c>
      <c r="I41" s="12">
        <v>349.91</v>
      </c>
      <c r="J41" s="12">
        <v>270.37</v>
      </c>
      <c r="K41" s="7">
        <v>326.91000000000003</v>
      </c>
      <c r="L41" s="7">
        <v>343.5</v>
      </c>
      <c r="M41" s="7">
        <v>229.43</v>
      </c>
      <c r="N41" s="7">
        <v>195.98</v>
      </c>
      <c r="O41" s="12">
        <v>201.21</v>
      </c>
      <c r="P41" s="7">
        <v>262.73692041250001</v>
      </c>
      <c r="Q41" s="7">
        <v>217.409967647727</v>
      </c>
      <c r="R41" s="7"/>
      <c r="S41"/>
    </row>
    <row r="42" spans="1:19" ht="15.6" customHeight="1" x14ac:dyDescent="0.25">
      <c r="A42" s="6" t="s">
        <v>6</v>
      </c>
      <c r="B42" s="12">
        <v>155.86000000000001</v>
      </c>
      <c r="C42" s="12">
        <v>142.13999999999999</v>
      </c>
      <c r="D42" s="12">
        <v>201.47</v>
      </c>
      <c r="E42" s="12">
        <v>228.62</v>
      </c>
      <c r="F42" s="12">
        <v>347.25</v>
      </c>
      <c r="G42" s="12">
        <v>256.64999999999998</v>
      </c>
      <c r="H42" s="12">
        <v>191.83</v>
      </c>
      <c r="I42" s="12">
        <v>352</v>
      </c>
      <c r="J42" s="12">
        <v>284.16000000000003</v>
      </c>
      <c r="K42" s="7">
        <v>316.07</v>
      </c>
      <c r="L42" s="7">
        <v>317.88</v>
      </c>
      <c r="M42" s="7">
        <v>231.65</v>
      </c>
      <c r="N42" s="7">
        <v>204.49</v>
      </c>
      <c r="O42" s="12">
        <v>236.70379025</v>
      </c>
      <c r="P42" s="7">
        <v>247.27775226</v>
      </c>
      <c r="Q42" s="7">
        <v>231.25</v>
      </c>
      <c r="R42" s="7"/>
      <c r="S42"/>
    </row>
    <row r="43" spans="1:19" ht="15.6" customHeight="1" x14ac:dyDescent="0.25">
      <c r="A43" s="6" t="s">
        <v>7</v>
      </c>
      <c r="B43" s="12">
        <v>152.16</v>
      </c>
      <c r="C43" s="12">
        <v>144.72999999999999</v>
      </c>
      <c r="D43" s="12">
        <v>205.72</v>
      </c>
      <c r="E43" s="12">
        <v>248.31</v>
      </c>
      <c r="F43" s="12">
        <v>323.33999999999997</v>
      </c>
      <c r="G43" s="12">
        <v>219.41</v>
      </c>
      <c r="H43" s="12">
        <v>227.72</v>
      </c>
      <c r="I43" s="12">
        <v>306.88</v>
      </c>
      <c r="J43" s="12">
        <v>353.79</v>
      </c>
      <c r="K43" s="7">
        <v>309.07</v>
      </c>
      <c r="L43" s="7">
        <v>289.7</v>
      </c>
      <c r="M43" s="7">
        <v>224.34</v>
      </c>
      <c r="N43" s="7">
        <v>191.58</v>
      </c>
      <c r="O43" s="12">
        <v>256.77699327631598</v>
      </c>
      <c r="P43" s="7">
        <v>240.99</v>
      </c>
      <c r="Q43" s="7">
        <v>223.61</v>
      </c>
      <c r="R43" s="7"/>
      <c r="S43"/>
    </row>
    <row r="44" spans="1:19" ht="15.6" customHeight="1" x14ac:dyDescent="0.25">
      <c r="A44" s="6" t="s">
        <v>8</v>
      </c>
      <c r="B44" s="12">
        <v>136.21</v>
      </c>
      <c r="C44" s="12">
        <v>154.72</v>
      </c>
      <c r="D44" s="12">
        <v>196.99</v>
      </c>
      <c r="E44" s="12">
        <v>268.86</v>
      </c>
      <c r="F44" s="12">
        <v>334.14</v>
      </c>
      <c r="G44" s="12">
        <v>209.79</v>
      </c>
      <c r="H44" s="12">
        <v>272.55</v>
      </c>
      <c r="I44" s="12">
        <v>338.37</v>
      </c>
      <c r="J44" s="12">
        <v>362.34</v>
      </c>
      <c r="K44" s="7">
        <v>311.05</v>
      </c>
      <c r="L44" s="7">
        <v>279.95999999999998</v>
      </c>
      <c r="M44" s="7">
        <v>201.61</v>
      </c>
      <c r="N44" s="7">
        <v>191.37</v>
      </c>
      <c r="O44" s="12">
        <v>219.25205422826099</v>
      </c>
      <c r="P44" s="12">
        <v>252.15731561999999</v>
      </c>
      <c r="Q44" s="7">
        <v>209.06</v>
      </c>
      <c r="R44" s="7"/>
      <c r="S44"/>
    </row>
    <row r="45" spans="1:19" ht="15.6" customHeight="1" x14ac:dyDescent="0.25">
      <c r="A45" s="6" t="s">
        <v>9</v>
      </c>
      <c r="B45" s="12">
        <v>151.54</v>
      </c>
      <c r="C45" s="12">
        <v>165.34</v>
      </c>
      <c r="D45" s="12">
        <v>200.66</v>
      </c>
      <c r="E45" s="12">
        <v>336.69</v>
      </c>
      <c r="F45" s="12">
        <v>297.3</v>
      </c>
      <c r="G45" s="12">
        <v>191.05</v>
      </c>
      <c r="H45" s="12">
        <v>295.11</v>
      </c>
      <c r="I45" s="12">
        <v>327.45999999999998</v>
      </c>
      <c r="J45" s="12">
        <v>370.2</v>
      </c>
      <c r="K45" s="7">
        <v>313.41000000000003</v>
      </c>
      <c r="L45" s="7">
        <v>263.22000000000003</v>
      </c>
      <c r="M45" s="7">
        <v>192.81</v>
      </c>
      <c r="N45" s="7">
        <v>189.25</v>
      </c>
      <c r="O45" s="12">
        <v>225.26643877500001</v>
      </c>
      <c r="P45" s="12">
        <v>238.790537723684</v>
      </c>
      <c r="Q45" s="7">
        <v>208.79170099999999</v>
      </c>
      <c r="R45" s="7"/>
      <c r="S45"/>
    </row>
    <row r="46" spans="1:19" ht="15.6" customHeight="1" x14ac:dyDescent="0.25">
      <c r="A46" s="6" t="s">
        <v>10</v>
      </c>
      <c r="B46" s="12">
        <v>152.12</v>
      </c>
      <c r="C46" s="12">
        <v>173.32</v>
      </c>
      <c r="D46" s="12">
        <v>215.16</v>
      </c>
      <c r="E46" s="12">
        <v>338.15</v>
      </c>
      <c r="F46" s="12">
        <v>239.35</v>
      </c>
      <c r="G46" s="12">
        <v>201.11</v>
      </c>
      <c r="H46" s="12">
        <v>292.57</v>
      </c>
      <c r="I46" s="12">
        <v>298.35000000000002</v>
      </c>
      <c r="J46" s="12">
        <v>372.65</v>
      </c>
      <c r="K46" s="7">
        <v>338.04</v>
      </c>
      <c r="L46" s="7">
        <v>282.14</v>
      </c>
      <c r="M46" s="7">
        <v>205.23</v>
      </c>
      <c r="N46" s="7">
        <v>196.93</v>
      </c>
      <c r="O46" s="12">
        <v>231.03476225</v>
      </c>
      <c r="P46" s="12">
        <v>235.84862437500001</v>
      </c>
      <c r="Q46" s="7">
        <v>220.6331380826087</v>
      </c>
      <c r="R46" s="7"/>
      <c r="S46"/>
    </row>
    <row r="47" spans="1:19" ht="15.6" customHeight="1" x14ac:dyDescent="0.25">
      <c r="A47" s="6" t="s">
        <v>11</v>
      </c>
      <c r="B47" s="12">
        <v>160</v>
      </c>
      <c r="C47" s="12">
        <v>165.87</v>
      </c>
      <c r="D47" s="12">
        <v>214.03</v>
      </c>
      <c r="E47" s="12">
        <v>328.19</v>
      </c>
      <c r="F47" s="12">
        <v>232.36</v>
      </c>
      <c r="G47" s="12">
        <v>213.91</v>
      </c>
      <c r="H47" s="12">
        <v>289.83</v>
      </c>
      <c r="I47" s="12">
        <v>290</v>
      </c>
      <c r="J47" s="12">
        <v>373.22</v>
      </c>
      <c r="K47" s="7">
        <v>318.64999999999998</v>
      </c>
      <c r="L47" s="7">
        <v>280.27999999999997</v>
      </c>
      <c r="M47" s="7">
        <v>194.16</v>
      </c>
      <c r="N47" s="7">
        <v>194.93</v>
      </c>
      <c r="O47" s="12" t="s">
        <v>16</v>
      </c>
      <c r="P47" s="7">
        <v>231.6</v>
      </c>
      <c r="Q47" s="7">
        <v>224.97248917499999</v>
      </c>
      <c r="R47" s="7"/>
      <c r="S47"/>
    </row>
    <row r="48" spans="1:19" ht="15.6" customHeight="1" x14ac:dyDescent="0.25">
      <c r="A48" s="6" t="s">
        <v>12</v>
      </c>
      <c r="B48" s="12">
        <v>158.46</v>
      </c>
      <c r="C48" s="12">
        <v>169.75</v>
      </c>
      <c r="D48" s="12">
        <v>208.52</v>
      </c>
      <c r="E48" s="12">
        <v>376.83</v>
      </c>
      <c r="F48" s="12">
        <v>229.37</v>
      </c>
      <c r="G48" s="12">
        <v>207.04</v>
      </c>
      <c r="H48" s="12">
        <v>319.24</v>
      </c>
      <c r="I48" s="12">
        <v>280.93</v>
      </c>
      <c r="J48" s="12">
        <v>360.7</v>
      </c>
      <c r="K48" s="7">
        <v>304.75</v>
      </c>
      <c r="L48" s="7">
        <v>283.69</v>
      </c>
      <c r="M48" s="7">
        <v>197.38</v>
      </c>
      <c r="N48" s="7">
        <v>189.8</v>
      </c>
      <c r="O48" s="12">
        <v>242.12261115000001</v>
      </c>
      <c r="P48" s="7">
        <v>239.6056677</v>
      </c>
      <c r="Q48" s="7">
        <v>227.76259302631578</v>
      </c>
      <c r="R48" s="7"/>
      <c r="S48"/>
    </row>
    <row r="49" spans="1:19" ht="15.6" customHeight="1" x14ac:dyDescent="0.25">
      <c r="A49" s="6" t="s">
        <v>13</v>
      </c>
      <c r="B49" s="10">
        <v>157.85</v>
      </c>
      <c r="C49" s="10">
        <v>155.68</v>
      </c>
      <c r="D49" s="10">
        <v>197.07</v>
      </c>
      <c r="E49" s="10">
        <v>262.51</v>
      </c>
      <c r="F49" s="10">
        <v>333.61</v>
      </c>
      <c r="G49" s="10">
        <v>225.96</v>
      </c>
      <c r="H49" s="10">
        <v>241.68</v>
      </c>
      <c r="I49" s="10">
        <v>327.02999999999997</v>
      </c>
      <c r="J49" s="10">
        <v>325.08</v>
      </c>
      <c r="K49" s="10">
        <v>322.05</v>
      </c>
      <c r="L49" s="8">
        <v>300.70333333333298</v>
      </c>
      <c r="M49" s="8">
        <v>221.979068715278</v>
      </c>
      <c r="N49" s="8">
        <v>196.59416666666701</v>
      </c>
      <c r="O49" s="8">
        <v>221.21826433006001</v>
      </c>
      <c r="P49" s="8">
        <f>AVERAGE(P37:P48)</f>
        <v>248.79183985020234</v>
      </c>
      <c r="Q49" s="8">
        <f t="shared" ref="Q49:R49" si="1">AVERAGE(Q37:Q48)</f>
        <v>224.28008627991039</v>
      </c>
      <c r="R49" s="8">
        <f t="shared" si="1"/>
        <v>242.69121062878787</v>
      </c>
      <c r="S49"/>
    </row>
    <row r="50" spans="1:19" ht="15.6" customHeight="1" x14ac:dyDescent="0.25">
      <c r="A50" s="6"/>
      <c r="B50" s="5"/>
      <c r="C50" s="5"/>
      <c r="D50" s="5"/>
      <c r="E50" s="5"/>
      <c r="F50" s="5"/>
      <c r="G50" s="5"/>
      <c r="H50" s="5"/>
      <c r="I50" s="13"/>
      <c r="J50"/>
      <c r="K50"/>
      <c r="L50"/>
      <c r="M50"/>
      <c r="N50"/>
      <c r="O50"/>
      <c r="P50"/>
      <c r="Q50"/>
      <c r="S50"/>
    </row>
    <row r="51" spans="1:19" ht="15.6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/>
      <c r="K51"/>
      <c r="L51"/>
      <c r="M51"/>
      <c r="N51"/>
      <c r="O51"/>
      <c r="P51"/>
      <c r="Q51"/>
      <c r="S51"/>
    </row>
    <row r="52" spans="1:19" ht="15.6" customHeight="1" x14ac:dyDescent="0.25">
      <c r="A52" s="70" t="s">
        <v>17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/>
    </row>
    <row r="53" spans="1:19" ht="15.6" customHeight="1" x14ac:dyDescent="0.25">
      <c r="A53" s="4"/>
      <c r="B53" s="5">
        <v>2004</v>
      </c>
      <c r="C53" s="5">
        <v>2005</v>
      </c>
      <c r="D53" s="5">
        <v>2006</v>
      </c>
      <c r="E53" s="5">
        <v>2007</v>
      </c>
      <c r="F53" s="5">
        <v>2008</v>
      </c>
      <c r="G53" s="5">
        <v>2009</v>
      </c>
      <c r="H53" s="5">
        <v>2010</v>
      </c>
      <c r="I53" s="5">
        <v>2011</v>
      </c>
      <c r="J53" s="5">
        <v>2012</v>
      </c>
      <c r="K53" s="5">
        <v>2013</v>
      </c>
      <c r="L53" s="5">
        <v>2014</v>
      </c>
      <c r="M53" s="5">
        <v>2015</v>
      </c>
      <c r="N53" s="5">
        <v>2016</v>
      </c>
      <c r="O53" s="5">
        <v>2017</v>
      </c>
      <c r="P53" s="5">
        <v>2018</v>
      </c>
      <c r="Q53" s="5">
        <v>2019</v>
      </c>
      <c r="R53" s="5">
        <v>2020</v>
      </c>
      <c r="S53"/>
    </row>
    <row r="54" spans="1:19" ht="15.6" customHeight="1" x14ac:dyDescent="0.25">
      <c r="A54" s="6" t="s">
        <v>1</v>
      </c>
      <c r="B54" s="12">
        <v>420.09</v>
      </c>
      <c r="C54" s="12">
        <v>338.06</v>
      </c>
      <c r="D54" s="12">
        <v>356.56</v>
      </c>
      <c r="E54" s="12">
        <v>467.53</v>
      </c>
      <c r="F54" s="12">
        <v>575.63</v>
      </c>
      <c r="G54" s="12">
        <v>486.38</v>
      </c>
      <c r="H54" s="12">
        <v>440.49</v>
      </c>
      <c r="I54" s="12">
        <v>448.33</v>
      </c>
      <c r="J54" s="12">
        <v>440.8</v>
      </c>
      <c r="K54" s="7">
        <v>747.44</v>
      </c>
      <c r="L54" s="7">
        <v>738.3</v>
      </c>
      <c r="M54" s="7">
        <v>568.37</v>
      </c>
      <c r="N54" s="7">
        <v>753.13</v>
      </c>
      <c r="O54" s="12">
        <v>624.04</v>
      </c>
      <c r="P54" s="7">
        <v>665.00606060606106</v>
      </c>
      <c r="Q54" s="7">
        <v>892.5</v>
      </c>
      <c r="R54" s="7">
        <v>913.14393939393949</v>
      </c>
      <c r="S54"/>
    </row>
    <row r="55" spans="1:19" ht="15.6" customHeight="1" x14ac:dyDescent="0.25">
      <c r="A55" s="6" t="s">
        <v>2</v>
      </c>
      <c r="B55" s="12">
        <v>419.17</v>
      </c>
      <c r="C55" s="12">
        <v>333.89</v>
      </c>
      <c r="D55" s="12">
        <v>353.32</v>
      </c>
      <c r="E55" s="12">
        <v>466.45</v>
      </c>
      <c r="F55" s="12">
        <v>605.95000000000005</v>
      </c>
      <c r="G55" s="12">
        <v>524.14</v>
      </c>
      <c r="H55" s="12">
        <v>430.69</v>
      </c>
      <c r="I55" s="12">
        <v>487.38</v>
      </c>
      <c r="J55" s="12">
        <v>451.84</v>
      </c>
      <c r="K55" s="7">
        <v>739.51</v>
      </c>
      <c r="L55" s="7">
        <v>743.02</v>
      </c>
      <c r="M55" s="7">
        <v>571.16</v>
      </c>
      <c r="N55" s="7">
        <v>751.01</v>
      </c>
      <c r="O55" s="12">
        <v>628.66999999999996</v>
      </c>
      <c r="P55" s="7">
        <v>657.32</v>
      </c>
      <c r="Q55" s="7">
        <v>900.29166666666697</v>
      </c>
      <c r="R55" s="7">
        <v>967.5925925925925</v>
      </c>
      <c r="S55"/>
    </row>
    <row r="56" spans="1:19" ht="15.6" customHeight="1" x14ac:dyDescent="0.25">
      <c r="A56" s="6" t="s">
        <v>3</v>
      </c>
      <c r="B56" s="12">
        <v>436.9</v>
      </c>
      <c r="C56" s="12">
        <v>392.62</v>
      </c>
      <c r="D56" s="12">
        <v>342.27</v>
      </c>
      <c r="E56" s="12">
        <v>466.19</v>
      </c>
      <c r="F56" s="12">
        <v>694</v>
      </c>
      <c r="G56" s="12">
        <v>513.24</v>
      </c>
      <c r="H56" s="12">
        <v>429.38</v>
      </c>
      <c r="I56" s="12">
        <v>509.05</v>
      </c>
      <c r="J56" s="12">
        <v>465.85</v>
      </c>
      <c r="K56" s="7">
        <v>723.31</v>
      </c>
      <c r="L56" s="7">
        <v>785.61</v>
      </c>
      <c r="M56" s="7">
        <v>600.27</v>
      </c>
      <c r="N56" s="7">
        <v>763.53</v>
      </c>
      <c r="O56" s="12">
        <v>628.66999999999996</v>
      </c>
      <c r="P56" s="7">
        <v>670.49</v>
      </c>
      <c r="Q56" s="7">
        <v>899.17</v>
      </c>
      <c r="R56" s="7"/>
      <c r="S56"/>
    </row>
    <row r="57" spans="1:19" ht="15.6" customHeight="1" x14ac:dyDescent="0.25">
      <c r="A57" s="6" t="s">
        <v>4</v>
      </c>
      <c r="B57" s="12">
        <v>511.81</v>
      </c>
      <c r="C57" s="12">
        <v>423.55</v>
      </c>
      <c r="D57" s="12">
        <v>337.95</v>
      </c>
      <c r="E57" s="12">
        <v>483.25</v>
      </c>
      <c r="F57" s="12">
        <v>716.58</v>
      </c>
      <c r="G57" s="12">
        <v>503</v>
      </c>
      <c r="H57" s="12">
        <v>411.13</v>
      </c>
      <c r="I57" s="12">
        <v>487.38</v>
      </c>
      <c r="J57" s="12">
        <v>476.47</v>
      </c>
      <c r="K57" s="7">
        <v>710.48</v>
      </c>
      <c r="L57" s="7">
        <v>830.97</v>
      </c>
      <c r="M57" s="7">
        <v>696.04</v>
      </c>
      <c r="N57" s="7">
        <v>764.33</v>
      </c>
      <c r="O57" s="12">
        <v>628.66999999999996</v>
      </c>
      <c r="P57" s="7">
        <v>768.51</v>
      </c>
      <c r="Q57" s="7">
        <v>898.99</v>
      </c>
      <c r="R57" s="7"/>
      <c r="S57"/>
    </row>
    <row r="58" spans="1:19" ht="15.6" customHeight="1" x14ac:dyDescent="0.25">
      <c r="A58" s="6" t="s">
        <v>5</v>
      </c>
      <c r="B58" s="12">
        <v>552.55999999999995</v>
      </c>
      <c r="C58" s="12">
        <v>393.69</v>
      </c>
      <c r="D58" s="12">
        <v>347.56</v>
      </c>
      <c r="E58" s="12">
        <v>493.96</v>
      </c>
      <c r="F58" s="12">
        <v>712.69</v>
      </c>
      <c r="G58" s="12">
        <v>502.38</v>
      </c>
      <c r="H58" s="12">
        <v>412.8</v>
      </c>
      <c r="I58" s="12">
        <v>507.05</v>
      </c>
      <c r="J58" s="12">
        <v>488.13</v>
      </c>
      <c r="K58" s="7">
        <v>710</v>
      </c>
      <c r="L58" s="7">
        <v>816.13</v>
      </c>
      <c r="M58" s="7">
        <v>701.42</v>
      </c>
      <c r="N58" s="7">
        <v>820.91</v>
      </c>
      <c r="O58" s="12">
        <v>638.49</v>
      </c>
      <c r="P58" s="7">
        <v>911.60555555555595</v>
      </c>
      <c r="Q58" s="7">
        <v>895.87121212121201</v>
      </c>
      <c r="R58" s="7"/>
      <c r="S58"/>
    </row>
    <row r="59" spans="1:19" ht="15.6" customHeight="1" x14ac:dyDescent="0.25">
      <c r="A59" s="6" t="s">
        <v>6</v>
      </c>
      <c r="B59" s="12">
        <v>546.25</v>
      </c>
      <c r="C59" s="12">
        <v>354.66</v>
      </c>
      <c r="D59" s="12">
        <v>362.71</v>
      </c>
      <c r="E59" s="12">
        <v>496.72</v>
      </c>
      <c r="F59" s="12">
        <v>686.67</v>
      </c>
      <c r="G59" s="12">
        <v>501.34</v>
      </c>
      <c r="H59" s="12">
        <v>407.44</v>
      </c>
      <c r="I59" s="12">
        <v>513.75</v>
      </c>
      <c r="J59" s="12">
        <v>500.03</v>
      </c>
      <c r="K59" s="7">
        <v>801</v>
      </c>
      <c r="L59" s="7">
        <v>776.2</v>
      </c>
      <c r="M59" s="7">
        <v>670.71</v>
      </c>
      <c r="N59" s="7">
        <v>879.85</v>
      </c>
      <c r="O59" s="12">
        <v>670.9</v>
      </c>
      <c r="P59" s="7">
        <v>1055.2958333333299</v>
      </c>
      <c r="Q59" s="7">
        <v>885.66</v>
      </c>
      <c r="R59" s="7"/>
      <c r="S59"/>
    </row>
    <row r="60" spans="1:19" ht="15.6" customHeight="1" x14ac:dyDescent="0.25">
      <c r="A60" s="6" t="s">
        <v>7</v>
      </c>
      <c r="B60" s="12">
        <v>486.48</v>
      </c>
      <c r="C60" s="12">
        <v>356.7</v>
      </c>
      <c r="D60" s="12">
        <v>378.27</v>
      </c>
      <c r="E60" s="12">
        <v>513.24</v>
      </c>
      <c r="F60" s="12">
        <v>648.53</v>
      </c>
      <c r="G60" s="12">
        <v>493.94</v>
      </c>
      <c r="H60" s="12">
        <v>403.24</v>
      </c>
      <c r="I60" s="12">
        <v>495.6</v>
      </c>
      <c r="J60" s="12">
        <v>518.84</v>
      </c>
      <c r="K60" s="7">
        <v>865.21</v>
      </c>
      <c r="L60" s="7">
        <v>673.13</v>
      </c>
      <c r="M60" s="7">
        <v>651.85</v>
      </c>
      <c r="N60" s="7">
        <v>885.97</v>
      </c>
      <c r="O60" s="12">
        <v>702.32</v>
      </c>
      <c r="P60" s="7">
        <v>1045.0999999999999</v>
      </c>
      <c r="Q60" s="7">
        <v>871.12</v>
      </c>
      <c r="R60" s="7"/>
      <c r="S60"/>
    </row>
    <row r="61" spans="1:19" ht="15.6" customHeight="1" x14ac:dyDescent="0.25">
      <c r="A61" s="6" t="s">
        <v>8</v>
      </c>
      <c r="B61" s="12">
        <v>434.2</v>
      </c>
      <c r="C61" s="12">
        <v>352.12</v>
      </c>
      <c r="D61" s="12">
        <v>383.58</v>
      </c>
      <c r="E61" s="12">
        <v>551.74</v>
      </c>
      <c r="F61" s="12">
        <v>525.57000000000005</v>
      </c>
      <c r="G61" s="12">
        <v>461.83</v>
      </c>
      <c r="H61" s="12">
        <v>432.07</v>
      </c>
      <c r="I61" s="12">
        <v>487.34</v>
      </c>
      <c r="J61" s="12">
        <v>563.21</v>
      </c>
      <c r="K61" s="7">
        <v>902.78</v>
      </c>
      <c r="L61" s="7">
        <v>581.64</v>
      </c>
      <c r="M61" s="7">
        <v>664.8</v>
      </c>
      <c r="N61" s="7">
        <v>876.72</v>
      </c>
      <c r="O61" s="12">
        <v>694.988405797101</v>
      </c>
      <c r="P61" s="7">
        <v>998.93</v>
      </c>
      <c r="Q61" s="7">
        <v>874.09</v>
      </c>
      <c r="R61" s="7"/>
      <c r="S61"/>
    </row>
    <row r="62" spans="1:19" ht="15.6" customHeight="1" x14ac:dyDescent="0.25">
      <c r="A62" s="6" t="s">
        <v>9</v>
      </c>
      <c r="B62" s="12">
        <v>396.69</v>
      </c>
      <c r="C62" s="12">
        <v>334.58</v>
      </c>
      <c r="D62" s="12">
        <v>414.31</v>
      </c>
      <c r="E62" s="12">
        <v>602.11</v>
      </c>
      <c r="F62" s="12">
        <v>488.81</v>
      </c>
      <c r="G62" s="12">
        <v>433.57</v>
      </c>
      <c r="H62" s="12">
        <v>455.54</v>
      </c>
      <c r="I62" s="12">
        <v>480.75</v>
      </c>
      <c r="J62" s="12">
        <v>611.41</v>
      </c>
      <c r="K62" s="7">
        <v>928.54</v>
      </c>
      <c r="L62" s="7">
        <v>542.76</v>
      </c>
      <c r="M62" s="7">
        <v>664.8</v>
      </c>
      <c r="N62" s="7">
        <v>767.79</v>
      </c>
      <c r="O62" s="12">
        <v>636.81166666666695</v>
      </c>
      <c r="P62" s="12">
        <v>951.26052631578898</v>
      </c>
      <c r="Q62" s="7">
        <v>842.55952380952385</v>
      </c>
      <c r="R62" s="7"/>
      <c r="S62"/>
    </row>
    <row r="63" spans="1:19" ht="15.6" customHeight="1" x14ac:dyDescent="0.25">
      <c r="A63" s="6" t="s">
        <v>10</v>
      </c>
      <c r="B63" s="12">
        <v>371.19</v>
      </c>
      <c r="C63" s="12">
        <v>327.25</v>
      </c>
      <c r="D63" s="12">
        <v>492.05</v>
      </c>
      <c r="E63" s="12">
        <v>570.71</v>
      </c>
      <c r="F63" s="12">
        <v>487.47</v>
      </c>
      <c r="G63" s="12">
        <v>438.68</v>
      </c>
      <c r="H63" s="12">
        <v>446.07</v>
      </c>
      <c r="I63" s="12">
        <v>475.72</v>
      </c>
      <c r="J63" s="12">
        <v>624.66</v>
      </c>
      <c r="K63" s="7">
        <v>853.18</v>
      </c>
      <c r="L63" s="7">
        <v>546.73</v>
      </c>
      <c r="M63" s="7">
        <v>726.29</v>
      </c>
      <c r="N63" s="7">
        <v>690.34</v>
      </c>
      <c r="O63" s="12">
        <v>629.649206349206</v>
      </c>
      <c r="P63" s="12">
        <f>889.056818181818</f>
        <v>889.05681818181802</v>
      </c>
      <c r="Q63" s="7">
        <v>818.84057971014499</v>
      </c>
      <c r="R63" s="7"/>
      <c r="S63"/>
    </row>
    <row r="64" spans="1:19" ht="15.6" customHeight="1" x14ac:dyDescent="0.25">
      <c r="A64" s="6" t="s">
        <v>11</v>
      </c>
      <c r="B64" s="12">
        <v>349.47</v>
      </c>
      <c r="C64" s="12">
        <v>350.81</v>
      </c>
      <c r="D64" s="12">
        <v>476.03</v>
      </c>
      <c r="E64" s="12">
        <v>519.72</v>
      </c>
      <c r="F64" s="12">
        <v>465.19</v>
      </c>
      <c r="G64" s="12">
        <v>438.5</v>
      </c>
      <c r="H64" s="12">
        <v>445.47</v>
      </c>
      <c r="I64" s="12">
        <v>454.81</v>
      </c>
      <c r="J64" s="12">
        <v>628.34</v>
      </c>
      <c r="K64" s="7">
        <v>723.38</v>
      </c>
      <c r="L64" s="7">
        <v>551.25</v>
      </c>
      <c r="M64" s="7">
        <v>729.29</v>
      </c>
      <c r="N64" s="7">
        <v>642.17999999999995</v>
      </c>
      <c r="O64" s="12">
        <v>670.49047619047599</v>
      </c>
      <c r="P64" s="7">
        <v>854.24</v>
      </c>
      <c r="Q64" s="7">
        <v>834.72916666666663</v>
      </c>
      <c r="R64" s="7"/>
      <c r="S64"/>
    </row>
    <row r="65" spans="1:19" ht="15.6" customHeight="1" x14ac:dyDescent="0.25">
      <c r="A65" s="6" t="s">
        <v>12</v>
      </c>
      <c r="B65" s="12">
        <v>339.85</v>
      </c>
      <c r="C65" s="12">
        <v>356.88</v>
      </c>
      <c r="D65" s="12">
        <v>467.53</v>
      </c>
      <c r="E65" s="12">
        <v>534.58000000000004</v>
      </c>
      <c r="F65" s="12">
        <v>450.19</v>
      </c>
      <c r="G65" s="12">
        <v>442.13</v>
      </c>
      <c r="H65" s="12">
        <v>442.29</v>
      </c>
      <c r="I65" s="12">
        <v>445.6</v>
      </c>
      <c r="J65" s="12">
        <v>706.25</v>
      </c>
      <c r="K65" s="7">
        <v>697.01</v>
      </c>
      <c r="L65" s="7">
        <v>553.02</v>
      </c>
      <c r="M65" s="7">
        <v>729.29</v>
      </c>
      <c r="N65" s="7">
        <v>623.83000000000004</v>
      </c>
      <c r="O65" s="12">
        <v>673.95833333333303</v>
      </c>
      <c r="P65" s="7">
        <v>950</v>
      </c>
      <c r="Q65" s="7">
        <v>852.91666666666663</v>
      </c>
      <c r="R65" s="7"/>
      <c r="S65"/>
    </row>
    <row r="66" spans="1:19" ht="15.6" customHeight="1" x14ac:dyDescent="0.25">
      <c r="A66" s="6" t="s">
        <v>13</v>
      </c>
      <c r="B66" s="10">
        <v>438.72</v>
      </c>
      <c r="C66" s="10">
        <v>359.57</v>
      </c>
      <c r="D66" s="10">
        <v>392.68</v>
      </c>
      <c r="E66" s="10">
        <v>513.85</v>
      </c>
      <c r="F66" s="10">
        <v>588.11</v>
      </c>
      <c r="G66" s="10">
        <v>478.26</v>
      </c>
      <c r="H66" s="10">
        <v>429.72</v>
      </c>
      <c r="I66" s="10">
        <v>482.73</v>
      </c>
      <c r="J66" s="10">
        <v>539.65</v>
      </c>
      <c r="K66" s="10">
        <v>783.49</v>
      </c>
      <c r="L66" s="8">
        <v>678.23</v>
      </c>
      <c r="M66" s="8">
        <v>664.52416666666704</v>
      </c>
      <c r="N66" s="8">
        <v>768.29916666666702</v>
      </c>
      <c r="O66" s="8">
        <v>652.30484069473198</v>
      </c>
      <c r="P66" s="8">
        <f>AVERAGE(P54:P65)</f>
        <v>868.06789949937956</v>
      </c>
      <c r="Q66" s="8">
        <f t="shared" ref="Q66:R66" si="2">AVERAGE(Q54:Q65)</f>
        <v>872.22823463674001</v>
      </c>
      <c r="R66" s="8">
        <f t="shared" si="2"/>
        <v>940.36826599326605</v>
      </c>
      <c r="S66"/>
    </row>
    <row r="67" spans="1:19" ht="15.6" customHeight="1" x14ac:dyDescent="0.25">
      <c r="A67" s="6"/>
      <c r="B67" s="10"/>
      <c r="C67" s="10"/>
      <c r="D67" s="10"/>
      <c r="E67" s="10"/>
      <c r="F67" s="10"/>
      <c r="G67" s="10"/>
      <c r="H67" s="10"/>
      <c r="I67" s="12"/>
      <c r="J67" s="14"/>
      <c r="K67" s="14"/>
      <c r="L67" s="14"/>
      <c r="M67" s="14"/>
      <c r="N67" s="14"/>
      <c r="O67" s="14"/>
      <c r="P67" s="9"/>
      <c r="Q67"/>
      <c r="S67"/>
    </row>
    <row r="68" spans="1:19" ht="15.6" customHeight="1" x14ac:dyDescent="0.25">
      <c r="A68" s="68"/>
      <c r="B68" s="68"/>
      <c r="C68" s="68"/>
      <c r="D68" s="68"/>
      <c r="E68" s="68"/>
      <c r="F68" s="68"/>
      <c r="G68" s="68"/>
      <c r="H68" s="68"/>
      <c r="I68" s="68"/>
      <c r="J68"/>
      <c r="K68"/>
      <c r="L68"/>
      <c r="M68"/>
      <c r="N68"/>
      <c r="O68"/>
      <c r="P68"/>
      <c r="Q68"/>
      <c r="S68"/>
    </row>
    <row r="69" spans="1:19" ht="15.6" customHeight="1" x14ac:dyDescent="0.25">
      <c r="A69" s="70" t="s">
        <v>18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/>
    </row>
    <row r="70" spans="1:19" ht="15.6" customHeight="1" x14ac:dyDescent="0.25">
      <c r="A70" s="4"/>
      <c r="B70" s="5">
        <v>2004</v>
      </c>
      <c r="C70" s="5">
        <v>2005</v>
      </c>
      <c r="D70" s="5">
        <v>2006</v>
      </c>
      <c r="E70" s="5">
        <v>2007</v>
      </c>
      <c r="F70" s="5">
        <v>2008</v>
      </c>
      <c r="G70" s="5">
        <v>2009</v>
      </c>
      <c r="H70" s="5">
        <v>2010</v>
      </c>
      <c r="I70" s="5">
        <v>2011</v>
      </c>
      <c r="J70" s="5">
        <v>2012</v>
      </c>
      <c r="K70" s="5">
        <v>2013</v>
      </c>
      <c r="L70" s="5">
        <v>2014</v>
      </c>
      <c r="M70" s="5">
        <v>2015</v>
      </c>
      <c r="N70" s="5">
        <v>2016</v>
      </c>
      <c r="O70" s="5">
        <v>2017</v>
      </c>
      <c r="P70" s="5">
        <v>2018</v>
      </c>
      <c r="Q70" s="5">
        <v>2019</v>
      </c>
      <c r="R70" s="5">
        <v>2020</v>
      </c>
      <c r="S70"/>
    </row>
    <row r="71" spans="1:19" ht="15.6" customHeight="1" x14ac:dyDescent="0.25">
      <c r="A71" s="6" t="s">
        <v>1</v>
      </c>
      <c r="B71" s="12">
        <v>147.44</v>
      </c>
      <c r="C71" s="12">
        <v>125.55</v>
      </c>
      <c r="D71" s="12">
        <v>155.9</v>
      </c>
      <c r="E71" s="12">
        <v>217.46</v>
      </c>
      <c r="F71" s="12">
        <v>325.20999999999998</v>
      </c>
      <c r="G71" s="12">
        <v>209.94</v>
      </c>
      <c r="H71" s="12">
        <v>247.5</v>
      </c>
      <c r="I71" s="12">
        <v>267.68</v>
      </c>
      <c r="J71" s="12">
        <v>246.3</v>
      </c>
      <c r="K71" s="7">
        <v>368</v>
      </c>
      <c r="L71" s="7">
        <v>309.92</v>
      </c>
      <c r="M71" s="7">
        <v>215.76569736542399</v>
      </c>
      <c r="N71" s="7">
        <v>185.85</v>
      </c>
      <c r="O71" s="12">
        <v>195.21</v>
      </c>
      <c r="P71" s="7">
        <v>207.127695018693</v>
      </c>
      <c r="Q71" s="7">
        <v>238.63636363636363</v>
      </c>
      <c r="R71" s="7">
        <v>220.09495115493482</v>
      </c>
      <c r="S71"/>
    </row>
    <row r="72" spans="1:19" ht="15.6" customHeight="1" x14ac:dyDescent="0.25">
      <c r="A72" s="6" t="s">
        <v>2</v>
      </c>
      <c r="B72" s="12">
        <v>143.04</v>
      </c>
      <c r="C72" s="12">
        <v>128.51</v>
      </c>
      <c r="D72" s="12">
        <v>163.33000000000001</v>
      </c>
      <c r="E72" s="12">
        <v>223.18</v>
      </c>
      <c r="F72" s="12">
        <v>350.26</v>
      </c>
      <c r="G72" s="12">
        <v>226.18</v>
      </c>
      <c r="H72" s="12">
        <v>233.87</v>
      </c>
      <c r="I72" s="12">
        <v>292.19</v>
      </c>
      <c r="J72" s="12">
        <v>262.94</v>
      </c>
      <c r="K72" s="7">
        <v>374.77</v>
      </c>
      <c r="L72" s="7">
        <v>311.70999999999998</v>
      </c>
      <c r="M72" s="7">
        <v>202.79069767441899</v>
      </c>
      <c r="N72" s="7">
        <v>189.17</v>
      </c>
      <c r="O72" s="12">
        <v>202.796774193548</v>
      </c>
      <c r="P72" s="7">
        <v>202.78266234767901</v>
      </c>
      <c r="Q72" s="7">
        <v>242.01388888888897</v>
      </c>
      <c r="R72" s="7">
        <v>223.11296604455512</v>
      </c>
      <c r="S72"/>
    </row>
    <row r="73" spans="1:19" ht="15.6" customHeight="1" x14ac:dyDescent="0.25">
      <c r="A73" s="6" t="s">
        <v>3</v>
      </c>
      <c r="B73" s="12">
        <v>150.41</v>
      </c>
      <c r="C73" s="12">
        <v>145.11000000000001</v>
      </c>
      <c r="D73" s="12">
        <v>159.5</v>
      </c>
      <c r="E73" s="12">
        <v>224.13</v>
      </c>
      <c r="F73" s="12">
        <v>405.85</v>
      </c>
      <c r="G73" s="12">
        <v>222.18</v>
      </c>
      <c r="H73" s="12">
        <v>240.44</v>
      </c>
      <c r="I73" s="12">
        <v>306.82</v>
      </c>
      <c r="J73" s="12">
        <v>259.48</v>
      </c>
      <c r="K73" s="7">
        <v>364.78</v>
      </c>
      <c r="L73" s="7">
        <v>337.73700000000002</v>
      </c>
      <c r="M73" s="7">
        <v>191.2</v>
      </c>
      <c r="N73" s="7">
        <v>206.14</v>
      </c>
      <c r="O73" s="12">
        <v>201.496794871795</v>
      </c>
      <c r="P73" s="7">
        <v>204.46666231022201</v>
      </c>
      <c r="Q73" s="7">
        <v>233.79355174206967</v>
      </c>
      <c r="R73" s="7"/>
      <c r="S73"/>
    </row>
    <row r="74" spans="1:19" ht="15.6" customHeight="1" x14ac:dyDescent="0.25">
      <c r="A74" s="6" t="s">
        <v>4</v>
      </c>
      <c r="B74" s="12">
        <v>176.17</v>
      </c>
      <c r="C74" s="12">
        <v>164.26</v>
      </c>
      <c r="D74" s="12">
        <v>158.11000000000001</v>
      </c>
      <c r="E74" s="12">
        <v>238.05</v>
      </c>
      <c r="F74" s="12">
        <v>424.01</v>
      </c>
      <c r="G74" s="12">
        <v>227.6</v>
      </c>
      <c r="H74" s="12">
        <v>234.05</v>
      </c>
      <c r="I74" s="12">
        <v>307.22000000000003</v>
      </c>
      <c r="J74" s="12">
        <v>256.88</v>
      </c>
      <c r="K74" s="7">
        <v>354.85</v>
      </c>
      <c r="L74" s="7">
        <v>372.17</v>
      </c>
      <c r="M74" s="7">
        <v>228.72</v>
      </c>
      <c r="N74" s="7">
        <v>214.35</v>
      </c>
      <c r="O74" s="12">
        <v>200.46</v>
      </c>
      <c r="P74" s="7">
        <v>225.53516477680901</v>
      </c>
      <c r="Q74" s="7">
        <v>231.1</v>
      </c>
      <c r="R74" s="7"/>
      <c r="S74"/>
    </row>
    <row r="75" spans="1:19" ht="15.6" customHeight="1" x14ac:dyDescent="0.25">
      <c r="A75" s="6" t="s">
        <v>5</v>
      </c>
      <c r="B75" s="12">
        <v>178.57</v>
      </c>
      <c r="C75" s="12">
        <v>160.53</v>
      </c>
      <c r="D75" s="12">
        <v>160.29</v>
      </c>
      <c r="E75" s="12">
        <v>249.47</v>
      </c>
      <c r="F75" s="12">
        <v>429.33</v>
      </c>
      <c r="G75" s="12">
        <v>242.69</v>
      </c>
      <c r="H75" s="12">
        <v>227.66</v>
      </c>
      <c r="I75" s="12">
        <v>314.25</v>
      </c>
      <c r="J75" s="12">
        <v>245.79</v>
      </c>
      <c r="K75" s="7">
        <v>348.92</v>
      </c>
      <c r="L75" s="7">
        <v>367.46</v>
      </c>
      <c r="M75" s="7">
        <v>229.094947251527</v>
      </c>
      <c r="N75" s="7">
        <v>231.94</v>
      </c>
      <c r="O75" s="12">
        <v>198.94</v>
      </c>
      <c r="P75" s="7">
        <v>251.41789392210001</v>
      </c>
      <c r="Q75" s="7">
        <v>223.967803030303</v>
      </c>
      <c r="R75" s="7"/>
      <c r="S75"/>
    </row>
    <row r="76" spans="1:19" ht="15.6" customHeight="1" x14ac:dyDescent="0.25">
      <c r="A76" s="6" t="s">
        <v>6</v>
      </c>
      <c r="B76" s="12">
        <v>174.82</v>
      </c>
      <c r="C76" s="12">
        <v>146.65</v>
      </c>
      <c r="D76" s="12">
        <v>160.93</v>
      </c>
      <c r="E76" s="12">
        <v>254.73</v>
      </c>
      <c r="F76" s="12">
        <v>423.87</v>
      </c>
      <c r="G76" s="12">
        <v>255.79</v>
      </c>
      <c r="H76" s="12">
        <v>225.54</v>
      </c>
      <c r="I76" s="12">
        <v>323.72000000000003</v>
      </c>
      <c r="J76" s="12">
        <v>244.01</v>
      </c>
      <c r="K76" s="7">
        <v>368.61</v>
      </c>
      <c r="L76" s="7">
        <v>347.3</v>
      </c>
      <c r="M76" s="7">
        <v>215.54</v>
      </c>
      <c r="N76" s="7">
        <v>256.93</v>
      </c>
      <c r="O76" s="12">
        <v>203.58</v>
      </c>
      <c r="P76" s="7">
        <v>279.68404121327802</v>
      </c>
      <c r="Q76" s="7">
        <v>229.44559585492229</v>
      </c>
      <c r="R76" s="7"/>
      <c r="S76" s="14"/>
    </row>
    <row r="77" spans="1:19" ht="15.6" customHeight="1" x14ac:dyDescent="0.25">
      <c r="A77" s="6" t="s">
        <v>7</v>
      </c>
      <c r="B77" s="12">
        <v>160.16</v>
      </c>
      <c r="C77" s="12">
        <v>150.30000000000001</v>
      </c>
      <c r="D77" s="12">
        <v>173</v>
      </c>
      <c r="E77" s="12">
        <v>267.31</v>
      </c>
      <c r="F77" s="12">
        <v>407.88</v>
      </c>
      <c r="G77" s="12">
        <v>254.61</v>
      </c>
      <c r="H77" s="12">
        <v>228</v>
      </c>
      <c r="I77" s="12">
        <v>316.89999999999998</v>
      </c>
      <c r="J77" s="12">
        <v>255.75</v>
      </c>
      <c r="K77" s="7">
        <v>384.16</v>
      </c>
      <c r="L77" s="7">
        <v>302.52999999999997</v>
      </c>
      <c r="M77" s="7">
        <v>202.24</v>
      </c>
      <c r="N77" s="7">
        <v>270.48</v>
      </c>
      <c r="O77" s="12">
        <v>219.05</v>
      </c>
      <c r="P77" s="7">
        <v>272.960177033175</v>
      </c>
      <c r="Q77" s="7">
        <v>231.06631299734747</v>
      </c>
      <c r="R77" s="7"/>
    </row>
    <row r="78" spans="1:19" ht="15.6" customHeight="1" x14ac:dyDescent="0.25">
      <c r="A78" s="6" t="s">
        <v>8</v>
      </c>
      <c r="B78" s="12">
        <v>144.47</v>
      </c>
      <c r="C78" s="12">
        <v>149.22</v>
      </c>
      <c r="D78" s="12">
        <v>177.88</v>
      </c>
      <c r="E78" s="12">
        <v>281.5</v>
      </c>
      <c r="F78" s="12">
        <v>326.44</v>
      </c>
      <c r="G78" s="12">
        <v>249.64</v>
      </c>
      <c r="H78" s="12">
        <v>245.55</v>
      </c>
      <c r="I78" s="12">
        <v>305.16000000000003</v>
      </c>
      <c r="J78" s="12">
        <v>277.52999999999997</v>
      </c>
      <c r="K78" s="7">
        <v>385.44</v>
      </c>
      <c r="L78" s="7">
        <v>256.45499999999998</v>
      </c>
      <c r="M78" s="7">
        <v>189.17</v>
      </c>
      <c r="N78" s="7">
        <v>273.14999999999998</v>
      </c>
      <c r="O78" s="12">
        <v>220.56</v>
      </c>
      <c r="P78" s="7">
        <v>254.19640999995599</v>
      </c>
      <c r="Q78" s="7">
        <v>217.43532338308461</v>
      </c>
      <c r="R78" s="7"/>
    </row>
    <row r="79" spans="1:19" ht="15.6" customHeight="1" x14ac:dyDescent="0.25">
      <c r="A79" s="6" t="s">
        <v>9</v>
      </c>
      <c r="B79" s="12">
        <v>137.16</v>
      </c>
      <c r="C79" s="12">
        <v>145.85</v>
      </c>
      <c r="D79" s="12">
        <v>191.01</v>
      </c>
      <c r="E79" s="12">
        <v>315.24</v>
      </c>
      <c r="F79" s="12">
        <v>273.08</v>
      </c>
      <c r="G79" s="12">
        <v>238.23</v>
      </c>
      <c r="H79" s="12">
        <v>265.05</v>
      </c>
      <c r="I79" s="12">
        <v>274.75</v>
      </c>
      <c r="J79" s="12">
        <v>301.47000000000003</v>
      </c>
      <c r="K79" s="7">
        <v>408.96</v>
      </c>
      <c r="L79" s="7">
        <v>232.65</v>
      </c>
      <c r="M79" s="7">
        <v>170.18</v>
      </c>
      <c r="N79" s="7">
        <v>235.78</v>
      </c>
      <c r="O79" s="12">
        <v>203.14</v>
      </c>
      <c r="P79" s="12">
        <v>231.08212809917401</v>
      </c>
      <c r="Q79" s="7">
        <v>204.44519164552165</v>
      </c>
      <c r="R79" s="7"/>
    </row>
    <row r="80" spans="1:19" ht="15.6" customHeight="1" x14ac:dyDescent="0.25">
      <c r="A80" s="6" t="s">
        <v>10</v>
      </c>
      <c r="B80" s="12">
        <v>130.16999999999999</v>
      </c>
      <c r="C80" s="12">
        <v>145.13999999999999</v>
      </c>
      <c r="D80" s="12">
        <v>228.97</v>
      </c>
      <c r="E80" s="12">
        <v>315.31</v>
      </c>
      <c r="F80" s="12">
        <v>218.6</v>
      </c>
      <c r="G80" s="12">
        <v>253.57</v>
      </c>
      <c r="H80" s="12">
        <v>265.11</v>
      </c>
      <c r="I80" s="12">
        <v>268.37</v>
      </c>
      <c r="J80" s="12">
        <v>307.74</v>
      </c>
      <c r="K80" s="7">
        <v>389.83</v>
      </c>
      <c r="L80" s="7">
        <v>223.31</v>
      </c>
      <c r="M80" s="7">
        <v>187.18</v>
      </c>
      <c r="N80" s="7">
        <v>216.82</v>
      </c>
      <c r="O80" s="12">
        <v>197.3</v>
      </c>
      <c r="P80" s="7">
        <v>236.55</v>
      </c>
      <c r="Q80" s="7">
        <v>200.36782567928245</v>
      </c>
      <c r="R80" s="7"/>
    </row>
    <row r="81" spans="1:18" ht="15.6" customHeight="1" x14ac:dyDescent="0.25">
      <c r="A81" s="6" t="s">
        <v>11</v>
      </c>
      <c r="B81" s="12">
        <v>125.39</v>
      </c>
      <c r="C81" s="12">
        <v>158.63</v>
      </c>
      <c r="D81" s="12">
        <v>220.92</v>
      </c>
      <c r="E81" s="12">
        <v>298.69</v>
      </c>
      <c r="F81" s="12">
        <v>205.84</v>
      </c>
      <c r="G81" s="12">
        <v>253.91</v>
      </c>
      <c r="H81" s="12">
        <v>260.01</v>
      </c>
      <c r="I81" s="12">
        <v>254.01</v>
      </c>
      <c r="J81" s="12">
        <v>303.87</v>
      </c>
      <c r="K81" s="7">
        <v>315.14</v>
      </c>
      <c r="L81" s="7">
        <v>208.85</v>
      </c>
      <c r="M81" s="7">
        <v>193.11</v>
      </c>
      <c r="N81" s="7">
        <v>192.15</v>
      </c>
      <c r="O81" s="12">
        <v>205.71</v>
      </c>
      <c r="P81" s="7">
        <v>225.39</v>
      </c>
      <c r="Q81" s="7">
        <v>200.89582077327066</v>
      </c>
      <c r="R81" s="7"/>
    </row>
    <row r="82" spans="1:18" ht="15.6" customHeight="1" x14ac:dyDescent="0.25">
      <c r="A82" s="6" t="s">
        <v>12</v>
      </c>
      <c r="B82" s="12">
        <v>124.76</v>
      </c>
      <c r="C82" s="12">
        <v>157.30000000000001</v>
      </c>
      <c r="D82" s="12">
        <v>217.44</v>
      </c>
      <c r="E82" s="12">
        <v>300.33</v>
      </c>
      <c r="F82" s="12">
        <v>187.52</v>
      </c>
      <c r="G82" s="12">
        <v>252.49</v>
      </c>
      <c r="H82" s="12">
        <v>261.18</v>
      </c>
      <c r="I82" s="12">
        <v>242.58</v>
      </c>
      <c r="J82" s="12">
        <v>339.9</v>
      </c>
      <c r="K82" s="7">
        <v>297.17</v>
      </c>
      <c r="L82" s="7">
        <v>209.52</v>
      </c>
      <c r="M82" s="7">
        <v>188.39</v>
      </c>
      <c r="N82" s="7">
        <v>186.09</v>
      </c>
      <c r="O82" s="12">
        <v>204.73</v>
      </c>
      <c r="P82" s="7">
        <v>244.21</v>
      </c>
      <c r="Q82" s="7">
        <v>207.5598184818482</v>
      </c>
      <c r="R82" s="7"/>
    </row>
    <row r="83" spans="1:18" ht="15.6" customHeight="1" x14ac:dyDescent="0.25">
      <c r="A83" s="6" t="s">
        <v>13</v>
      </c>
      <c r="B83" s="10">
        <v>149.38</v>
      </c>
      <c r="C83" s="10">
        <v>148.09</v>
      </c>
      <c r="D83" s="10">
        <v>180.61</v>
      </c>
      <c r="E83" s="10">
        <v>265.45</v>
      </c>
      <c r="F83" s="10">
        <v>331.49</v>
      </c>
      <c r="G83" s="10">
        <v>240.57</v>
      </c>
      <c r="H83" s="10">
        <v>244.5</v>
      </c>
      <c r="I83" s="10">
        <v>289.47000000000003</v>
      </c>
      <c r="J83" s="10">
        <v>275.14</v>
      </c>
      <c r="K83" s="10">
        <v>363.39</v>
      </c>
      <c r="L83" s="8">
        <v>289.96766666666701</v>
      </c>
      <c r="M83" s="8">
        <v>201.11511185761401</v>
      </c>
      <c r="N83" s="8">
        <v>221.57083333333301</v>
      </c>
      <c r="O83" s="8">
        <v>204.414464088779</v>
      </c>
      <c r="P83" s="8">
        <f>AVERAGE(P71:P82)</f>
        <v>236.28356956009051</v>
      </c>
      <c r="Q83" s="8">
        <f t="shared" ref="Q83:R83" si="3">AVERAGE(Q71:Q82)</f>
        <v>221.72729134274186</v>
      </c>
      <c r="R83" s="8">
        <f t="shared" si="3"/>
        <v>221.60395859974497</v>
      </c>
    </row>
    <row r="84" spans="1:18" ht="15.6" customHeight="1" x14ac:dyDescent="0.25">
      <c r="A84"/>
      <c r="B84" s="16"/>
      <c r="C84" s="16"/>
      <c r="D84" s="16"/>
      <c r="E84" s="16"/>
      <c r="F84" s="16"/>
      <c r="G84" s="16"/>
      <c r="H84" s="16"/>
      <c r="I84" s="16"/>
      <c r="J84" s="15"/>
      <c r="K84" s="15"/>
      <c r="L84" s="15"/>
      <c r="M84" s="15"/>
      <c r="N84" s="15"/>
      <c r="O84" s="15"/>
      <c r="P84" s="15"/>
    </row>
    <row r="85" spans="1:18" ht="15.6" customHeight="1" x14ac:dyDescent="0.25">
      <c r="A85"/>
      <c r="B85"/>
      <c r="C85"/>
    </row>
    <row r="86" spans="1:18" ht="15.6" customHeight="1" x14ac:dyDescent="0.25">
      <c r="A86" s="69" t="s">
        <v>19</v>
      </c>
      <c r="B86" s="69"/>
      <c r="C86" s="69"/>
    </row>
  </sheetData>
  <mergeCells count="9">
    <mergeCell ref="A68:I68"/>
    <mergeCell ref="A86:C86"/>
    <mergeCell ref="A34:I34"/>
    <mergeCell ref="A51:I51"/>
    <mergeCell ref="A1:R1"/>
    <mergeCell ref="A18:R18"/>
    <mergeCell ref="A35:R35"/>
    <mergeCell ref="A52:R52"/>
    <mergeCell ref="A69:R69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2"/>
  <sheetViews>
    <sheetView showGridLines="0" topLeftCell="A7" zoomScaleNormal="100" workbookViewId="0">
      <selection activeCell="B20" sqref="B20:G20"/>
    </sheetView>
  </sheetViews>
  <sheetFormatPr defaultRowHeight="15" x14ac:dyDescent="0.25"/>
  <cols>
    <col min="1" max="1" width="19.7109375" style="17"/>
    <col min="2" max="7" width="14.28515625" style="18"/>
    <col min="8" max="8" width="9" style="17"/>
    <col min="9" max="9" width="20" style="17"/>
    <col min="10" max="10" width="11.42578125" style="18"/>
    <col min="11" max="13" width="9.42578125" style="18"/>
    <col min="14" max="14" width="11.42578125" style="18" customWidth="1"/>
    <col min="15" max="15" width="9.42578125" style="18"/>
    <col min="16" max="16" width="7.140625" style="17"/>
    <col min="17" max="1025" width="9" style="17"/>
  </cols>
  <sheetData>
    <row r="1" spans="1:16" ht="15.6" customHeight="1" x14ac:dyDescent="0.25">
      <c r="A1" s="70" t="s">
        <v>20</v>
      </c>
      <c r="B1" s="70"/>
      <c r="C1" s="70"/>
      <c r="D1" s="70"/>
      <c r="E1" s="70"/>
      <c r="F1" s="70"/>
      <c r="G1" s="70"/>
      <c r="H1"/>
      <c r="I1" s="70" t="s">
        <v>21</v>
      </c>
      <c r="J1" s="70"/>
      <c r="K1" s="70"/>
      <c r="L1" s="70"/>
      <c r="M1" s="70"/>
      <c r="N1" s="70"/>
      <c r="O1" s="70"/>
      <c r="P1"/>
    </row>
    <row r="2" spans="1:16" ht="25.5" customHeight="1" x14ac:dyDescent="0.25">
      <c r="A2" s="19" t="s">
        <v>22</v>
      </c>
      <c r="B2" s="20" t="s">
        <v>23</v>
      </c>
      <c r="C2" s="20" t="s">
        <v>24</v>
      </c>
      <c r="D2" s="20" t="s">
        <v>25</v>
      </c>
      <c r="E2" s="20" t="s">
        <v>26</v>
      </c>
      <c r="F2" s="20" t="s">
        <v>92</v>
      </c>
      <c r="G2" s="20" t="s">
        <v>118</v>
      </c>
      <c r="H2"/>
      <c r="I2" s="19" t="s">
        <v>22</v>
      </c>
      <c r="J2" s="20" t="str">
        <f t="shared" ref="J2:O2" si="0">B2</f>
        <v>2015/16</v>
      </c>
      <c r="K2" s="20" t="str">
        <f t="shared" si="0"/>
        <v>2016/17</v>
      </c>
      <c r="L2" s="20" t="str">
        <f t="shared" si="0"/>
        <v>2017/18</v>
      </c>
      <c r="M2" s="20" t="str">
        <f t="shared" si="0"/>
        <v>2018/19</v>
      </c>
      <c r="N2" s="20" t="str">
        <f t="shared" si="0"/>
        <v>2019/20Mar</v>
      </c>
      <c r="O2" s="20" t="str">
        <f t="shared" si="0"/>
        <v>2019/20Apr</v>
      </c>
      <c r="P2"/>
    </row>
    <row r="3" spans="1:16" ht="15.6" customHeight="1" x14ac:dyDescent="0.25">
      <c r="A3" s="65" t="s">
        <v>78</v>
      </c>
      <c r="B3" s="62">
        <v>8750</v>
      </c>
      <c r="C3" s="62">
        <v>12275</v>
      </c>
      <c r="D3" s="62">
        <v>14000</v>
      </c>
      <c r="E3" s="62">
        <v>12680</v>
      </c>
      <c r="F3" s="62">
        <v>13500</v>
      </c>
      <c r="G3" s="62">
        <v>13500</v>
      </c>
      <c r="H3"/>
      <c r="I3" s="22" t="str">
        <f t="shared" ref="I3:I16" si="1">A3</f>
        <v xml:space="preserve">            Argentina</v>
      </c>
      <c r="J3" s="23">
        <f t="shared" ref="J3:J16" si="2">B3/B$16</f>
        <v>5.0947922489286382E-2</v>
      </c>
      <c r="K3" s="23">
        <f t="shared" ref="K3:K16" si="3">C3/C$16</f>
        <v>6.7283869411738917E-2</v>
      </c>
      <c r="L3" s="23">
        <f t="shared" ref="L3:L16" si="4">D3/D$16</f>
        <v>7.6086956521739135E-2</v>
      </c>
      <c r="M3" s="23">
        <f t="shared" ref="M3:M16" si="5">E3/E$16</f>
        <v>7.2303446388248982E-2</v>
      </c>
      <c r="N3" s="23">
        <f t="shared" ref="N3:N16" si="6">F3/F$16</f>
        <v>7.3327322303455622E-2</v>
      </c>
      <c r="O3" s="23">
        <f t="shared" ref="O3:O16" si="7">G3/G$16</f>
        <v>7.3567076825825861E-2</v>
      </c>
      <c r="P3"/>
    </row>
    <row r="4" spans="1:16" ht="15.6" customHeight="1" x14ac:dyDescent="0.25">
      <c r="A4" s="66" t="s">
        <v>79</v>
      </c>
      <c r="B4" s="62">
        <v>15780</v>
      </c>
      <c r="C4" s="62">
        <v>22061</v>
      </c>
      <c r="D4" s="62">
        <v>15512</v>
      </c>
      <c r="E4" s="62">
        <v>9835</v>
      </c>
      <c r="F4" s="62">
        <v>8200</v>
      </c>
      <c r="G4" s="62">
        <v>8500</v>
      </c>
      <c r="H4"/>
      <c r="I4" s="22" t="str">
        <f t="shared" si="1"/>
        <v xml:space="preserve">            Australia</v>
      </c>
      <c r="J4" s="23">
        <f t="shared" si="2"/>
        <v>9.1880939072107329E-2</v>
      </c>
      <c r="K4" s="23">
        <f t="shared" si="3"/>
        <v>0.12092459821526454</v>
      </c>
      <c r="L4" s="23">
        <f t="shared" si="4"/>
        <v>8.4304347826086951E-2</v>
      </c>
      <c r="M4" s="23">
        <f t="shared" si="5"/>
        <v>5.6080788267226241E-2</v>
      </c>
      <c r="N4" s="23">
        <f t="shared" si="6"/>
        <v>4.4539558732469335E-2</v>
      </c>
      <c r="O4" s="23">
        <f t="shared" si="7"/>
        <v>4.6320011334779247E-2</v>
      </c>
      <c r="P4"/>
    </row>
    <row r="5" spans="1:16" ht="15.6" customHeight="1" x14ac:dyDescent="0.25">
      <c r="A5" s="65" t="s">
        <v>80</v>
      </c>
      <c r="B5" s="62">
        <v>22099</v>
      </c>
      <c r="C5" s="62">
        <v>20297</v>
      </c>
      <c r="D5" s="62">
        <v>22019</v>
      </c>
      <c r="E5" s="62">
        <v>24476</v>
      </c>
      <c r="F5" s="62">
        <v>23000</v>
      </c>
      <c r="G5" s="62">
        <v>23000</v>
      </c>
      <c r="H5"/>
      <c r="I5" s="22" t="str">
        <f t="shared" si="1"/>
        <v xml:space="preserve">            Canada</v>
      </c>
      <c r="J5" s="23">
        <f t="shared" si="2"/>
        <v>0.12867407303894168</v>
      </c>
      <c r="K5" s="23">
        <f t="shared" si="3"/>
        <v>0.1112554539674187</v>
      </c>
      <c r="L5" s="23">
        <f t="shared" si="4"/>
        <v>0.11966847826086957</v>
      </c>
      <c r="M5" s="23">
        <f t="shared" si="5"/>
        <v>0.13956617932167051</v>
      </c>
      <c r="N5" s="23">
        <f t="shared" si="6"/>
        <v>0.12492803059107253</v>
      </c>
      <c r="O5" s="23">
        <f t="shared" si="7"/>
        <v>0.12533650125881443</v>
      </c>
      <c r="P5"/>
    </row>
    <row r="6" spans="1:16" ht="15.6" customHeight="1" x14ac:dyDescent="0.25">
      <c r="A6" s="66" t="s">
        <v>81</v>
      </c>
      <c r="B6" s="62">
        <v>729</v>
      </c>
      <c r="C6" s="62">
        <v>748</v>
      </c>
      <c r="D6" s="62">
        <v>1004</v>
      </c>
      <c r="E6" s="62">
        <v>1006</v>
      </c>
      <c r="F6" s="62">
        <v>1100</v>
      </c>
      <c r="G6" s="62">
        <v>1000</v>
      </c>
      <c r="H6"/>
      <c r="I6" s="22" t="str">
        <f t="shared" si="1"/>
        <v xml:space="preserve">            China</v>
      </c>
      <c r="J6" s="23">
        <f t="shared" si="2"/>
        <v>4.244689770821688E-3</v>
      </c>
      <c r="K6" s="23">
        <f t="shared" si="3"/>
        <v>4.1000679690411978E-3</v>
      </c>
      <c r="L6" s="23">
        <f t="shared" si="4"/>
        <v>5.4565217391304346E-3</v>
      </c>
      <c r="M6" s="23">
        <f t="shared" si="5"/>
        <v>5.7363775289099739E-3</v>
      </c>
      <c r="N6" s="23">
        <f t="shared" si="6"/>
        <v>5.9748188543556433E-3</v>
      </c>
      <c r="O6" s="23">
        <f t="shared" si="7"/>
        <v>5.4494130982093228E-3</v>
      </c>
      <c r="P6"/>
    </row>
    <row r="7" spans="1:16" ht="15.6" customHeight="1" x14ac:dyDescent="0.25">
      <c r="A7" s="65" t="s">
        <v>82</v>
      </c>
      <c r="B7" s="62">
        <v>34760</v>
      </c>
      <c r="C7" s="62">
        <v>27439</v>
      </c>
      <c r="D7" s="62">
        <v>23383</v>
      </c>
      <c r="E7" s="62">
        <v>23310</v>
      </c>
      <c r="F7" s="62">
        <v>32000</v>
      </c>
      <c r="G7" s="62">
        <v>33500</v>
      </c>
      <c r="H7"/>
      <c r="I7" s="22" t="str">
        <f t="shared" si="1"/>
        <v xml:space="preserve">            European Union</v>
      </c>
      <c r="J7" s="23">
        <f t="shared" si="2"/>
        <v>0.20239426122601081</v>
      </c>
      <c r="K7" s="23">
        <f t="shared" si="3"/>
        <v>0.15040342914775592</v>
      </c>
      <c r="L7" s="23">
        <f t="shared" si="4"/>
        <v>0.12708152173913043</v>
      </c>
      <c r="M7" s="23">
        <f t="shared" si="5"/>
        <v>0.13291745546609493</v>
      </c>
      <c r="N7" s="23">
        <f t="shared" si="6"/>
        <v>0.1738129121267096</v>
      </c>
      <c r="O7" s="23">
        <f t="shared" si="7"/>
        <v>0.18255533879001232</v>
      </c>
      <c r="P7"/>
    </row>
    <row r="8" spans="1:16" ht="15.6" customHeight="1" x14ac:dyDescent="0.25">
      <c r="A8" s="66" t="s">
        <v>83</v>
      </c>
      <c r="B8" s="62">
        <v>7413</v>
      </c>
      <c r="C8" s="62">
        <v>7257</v>
      </c>
      <c r="D8" s="62">
        <v>8519</v>
      </c>
      <c r="E8" s="62">
        <v>8780</v>
      </c>
      <c r="F8" s="62">
        <v>6000</v>
      </c>
      <c r="G8" s="62">
        <v>6000</v>
      </c>
      <c r="H8"/>
      <c r="I8" s="22" t="str">
        <f t="shared" si="1"/>
        <v xml:space="preserve">            Kazakhstan</v>
      </c>
      <c r="J8" s="23">
        <f t="shared" si="2"/>
        <v>4.3163079932923419E-2</v>
      </c>
      <c r="K8" s="23">
        <f t="shared" si="3"/>
        <v>3.9778333223705845E-2</v>
      </c>
      <c r="L8" s="23">
        <f t="shared" si="4"/>
        <v>4.629891304347826E-2</v>
      </c>
      <c r="M8" s="23">
        <f t="shared" si="5"/>
        <v>5.0065004675774925E-2</v>
      </c>
      <c r="N8" s="23">
        <f t="shared" si="6"/>
        <v>3.2589921023758052E-2</v>
      </c>
      <c r="O8" s="23">
        <f t="shared" si="7"/>
        <v>3.2696478589255937E-2</v>
      </c>
      <c r="P8"/>
    </row>
    <row r="9" spans="1:16" ht="15.6" customHeight="1" x14ac:dyDescent="0.25">
      <c r="A9" s="65" t="s">
        <v>84</v>
      </c>
      <c r="B9" s="62">
        <v>1568</v>
      </c>
      <c r="C9" s="62">
        <v>1119</v>
      </c>
      <c r="D9" s="62">
        <v>1147</v>
      </c>
      <c r="E9" s="62">
        <v>526</v>
      </c>
      <c r="F9" s="62">
        <v>1100</v>
      </c>
      <c r="G9" s="62">
        <v>1100</v>
      </c>
      <c r="H9"/>
      <c r="I9" s="22" t="str">
        <f t="shared" si="1"/>
        <v xml:space="preserve">            Mexico</v>
      </c>
      <c r="J9" s="23">
        <f t="shared" si="2"/>
        <v>9.1298677100801195E-3</v>
      </c>
      <c r="K9" s="23">
        <f t="shared" si="3"/>
        <v>6.1336578306913107E-3</v>
      </c>
      <c r="L9" s="23">
        <f t="shared" si="4"/>
        <v>6.233695652173913E-3</v>
      </c>
      <c r="M9" s="23">
        <f t="shared" si="5"/>
        <v>2.9993385489131674E-3</v>
      </c>
      <c r="N9" s="23">
        <f t="shared" si="6"/>
        <v>5.9748188543556433E-3</v>
      </c>
      <c r="O9" s="23">
        <f t="shared" si="7"/>
        <v>5.9943544080302549E-3</v>
      </c>
      <c r="P9"/>
    </row>
    <row r="10" spans="1:16" ht="15.6" customHeight="1" x14ac:dyDescent="0.25">
      <c r="A10" s="66" t="s">
        <v>85</v>
      </c>
      <c r="B10" s="62">
        <v>25546</v>
      </c>
      <c r="C10" s="62">
        <v>27815</v>
      </c>
      <c r="D10" s="62">
        <v>41431</v>
      </c>
      <c r="E10" s="62">
        <v>35838</v>
      </c>
      <c r="F10" s="62">
        <v>35000</v>
      </c>
      <c r="G10" s="62">
        <v>33500</v>
      </c>
      <c r="H10"/>
      <c r="I10" s="22" t="str">
        <f t="shared" si="1"/>
        <v xml:space="preserve">            Russia</v>
      </c>
      <c r="J10" s="23">
        <f t="shared" si="2"/>
        <v>0.148744643189864</v>
      </c>
      <c r="K10" s="23">
        <f t="shared" si="3"/>
        <v>0.15246442588085685</v>
      </c>
      <c r="L10" s="23">
        <f t="shared" si="4"/>
        <v>0.22516847826086955</v>
      </c>
      <c r="M10" s="23">
        <f t="shared" si="5"/>
        <v>0.20435417284401158</v>
      </c>
      <c r="N10" s="23">
        <f t="shared" si="6"/>
        <v>0.19010787263858864</v>
      </c>
      <c r="O10" s="23">
        <f t="shared" si="7"/>
        <v>0.18255533879001232</v>
      </c>
      <c r="P10"/>
    </row>
    <row r="11" spans="1:16" ht="15.6" customHeight="1" x14ac:dyDescent="0.25">
      <c r="A11" s="65" t="s">
        <v>86</v>
      </c>
      <c r="B11" s="62">
        <v>5605</v>
      </c>
      <c r="C11" s="62">
        <v>6177</v>
      </c>
      <c r="D11" s="62">
        <v>6218</v>
      </c>
      <c r="E11" s="62">
        <v>6215</v>
      </c>
      <c r="F11" s="62">
        <v>6800</v>
      </c>
      <c r="G11" s="62">
        <v>6800</v>
      </c>
      <c r="H11"/>
      <c r="I11" s="22" t="str">
        <f t="shared" si="1"/>
        <v xml:space="preserve">            Turkey</v>
      </c>
      <c r="J11" s="23">
        <f t="shared" si="2"/>
        <v>3.2635783491708592E-2</v>
      </c>
      <c r="K11" s="23">
        <f t="shared" si="3"/>
        <v>3.3858448990330858E-2</v>
      </c>
      <c r="L11" s="23">
        <f t="shared" si="4"/>
        <v>3.3793478260869564E-2</v>
      </c>
      <c r="M11" s="23">
        <f t="shared" si="5"/>
        <v>3.543895262641699E-2</v>
      </c>
      <c r="N11" s="23">
        <f t="shared" si="6"/>
        <v>3.6935243826925791E-2</v>
      </c>
      <c r="O11" s="23">
        <f t="shared" si="7"/>
        <v>3.7056009067823394E-2</v>
      </c>
      <c r="P11"/>
    </row>
    <row r="12" spans="1:16" ht="15.6" customHeight="1" x14ac:dyDescent="0.25">
      <c r="A12" s="66" t="s">
        <v>87</v>
      </c>
      <c r="B12" s="62">
        <v>17431</v>
      </c>
      <c r="C12" s="62">
        <v>18107</v>
      </c>
      <c r="D12" s="62">
        <v>17775</v>
      </c>
      <c r="E12" s="62">
        <v>16019</v>
      </c>
      <c r="F12" s="62">
        <v>20500</v>
      </c>
      <c r="G12" s="62">
        <v>20500</v>
      </c>
      <c r="H12"/>
      <c r="I12" s="22" t="str">
        <f t="shared" si="1"/>
        <v xml:space="preserve">            Ukraine</v>
      </c>
      <c r="J12" s="23">
        <f t="shared" si="2"/>
        <v>0.10149408421837153</v>
      </c>
      <c r="K12" s="23">
        <f t="shared" si="3"/>
        <v>9.925124427196387E-2</v>
      </c>
      <c r="L12" s="23">
        <f t="shared" si="4"/>
        <v>9.6603260869565222E-2</v>
      </c>
      <c r="M12" s="23">
        <f t="shared" si="5"/>
        <v>9.1342973792851764E-2</v>
      </c>
      <c r="N12" s="23">
        <f t="shared" si="6"/>
        <v>0.11134889683117334</v>
      </c>
      <c r="O12" s="23">
        <f t="shared" si="7"/>
        <v>0.11171296851329111</v>
      </c>
      <c r="P12"/>
    </row>
    <row r="13" spans="1:16" ht="15.6" customHeight="1" x14ac:dyDescent="0.25">
      <c r="A13" s="65" t="s">
        <v>88</v>
      </c>
      <c r="B13" s="62">
        <v>10246</v>
      </c>
      <c r="C13" s="62">
        <v>9823</v>
      </c>
      <c r="D13" s="62">
        <v>9766</v>
      </c>
      <c r="E13" s="62">
        <v>10618</v>
      </c>
      <c r="F13" s="62">
        <v>9406</v>
      </c>
      <c r="G13" s="62">
        <v>9006</v>
      </c>
      <c r="H13"/>
      <c r="I13" s="22" t="str">
        <f t="shared" si="1"/>
        <v xml:space="preserve">            Others</v>
      </c>
      <c r="J13" s="23">
        <f t="shared" si="2"/>
        <v>5.9658561580026088E-2</v>
      </c>
      <c r="K13" s="23">
        <f t="shared" si="3"/>
        <v>5.3843539652261616E-2</v>
      </c>
      <c r="L13" s="23">
        <f t="shared" si="4"/>
        <v>5.3076086956521738E-2</v>
      </c>
      <c r="M13" s="23">
        <f t="shared" si="5"/>
        <v>6.0545583103346033E-2</v>
      </c>
      <c r="N13" s="23">
        <f t="shared" si="6"/>
        <v>5.1090132858244708E-2</v>
      </c>
      <c r="O13" s="23">
        <f t="shared" si="7"/>
        <v>4.9077414362473162E-2</v>
      </c>
      <c r="P13"/>
    </row>
    <row r="14" spans="1:16" ht="15.6" customHeight="1" x14ac:dyDescent="0.25">
      <c r="A14" s="66" t="s">
        <v>89</v>
      </c>
      <c r="B14" s="62">
        <v>149927</v>
      </c>
      <c r="C14" s="62">
        <v>153118</v>
      </c>
      <c r="D14" s="62">
        <v>160774</v>
      </c>
      <c r="E14" s="62">
        <v>149303</v>
      </c>
      <c r="F14" s="62">
        <v>156606</v>
      </c>
      <c r="G14" s="62">
        <v>156406</v>
      </c>
      <c r="H14"/>
      <c r="I14" s="25" t="str">
        <f t="shared" si="1"/>
        <v xml:space="preserve">                 Subtotal</v>
      </c>
      <c r="J14" s="23">
        <f t="shared" si="2"/>
        <v>0.8729679057201416</v>
      </c>
      <c r="K14" s="23">
        <f t="shared" si="3"/>
        <v>0.83929706856102959</v>
      </c>
      <c r="L14" s="23">
        <f t="shared" si="4"/>
        <v>0.87377173913043482</v>
      </c>
      <c r="M14" s="23">
        <f t="shared" si="5"/>
        <v>0.85135027256346507</v>
      </c>
      <c r="N14" s="23">
        <f t="shared" si="6"/>
        <v>0.85062952864110897</v>
      </c>
      <c r="O14" s="23">
        <f t="shared" si="7"/>
        <v>0.85232090503852731</v>
      </c>
      <c r="P14"/>
    </row>
    <row r="15" spans="1:16" ht="15.6" customHeight="1" x14ac:dyDescent="0.25">
      <c r="A15" s="65" t="s">
        <v>90</v>
      </c>
      <c r="B15" s="62">
        <v>21817</v>
      </c>
      <c r="C15" s="62">
        <v>29318</v>
      </c>
      <c r="D15" s="62">
        <v>23226</v>
      </c>
      <c r="E15" s="62">
        <v>26069</v>
      </c>
      <c r="F15" s="62">
        <v>27500</v>
      </c>
      <c r="G15" s="62">
        <v>27100</v>
      </c>
      <c r="H15"/>
      <c r="I15" s="25" t="str">
        <f t="shared" si="1"/>
        <v xml:space="preserve">                 United States</v>
      </c>
      <c r="J15" s="23">
        <f t="shared" si="2"/>
        <v>0.1270320942798584</v>
      </c>
      <c r="K15" s="23">
        <f t="shared" si="3"/>
        <v>0.16070293143897038</v>
      </c>
      <c r="L15" s="23">
        <f t="shared" si="4"/>
        <v>0.12622826086956521</v>
      </c>
      <c r="M15" s="23">
        <f t="shared" si="5"/>
        <v>0.1486497274365349</v>
      </c>
      <c r="N15" s="23">
        <f t="shared" si="6"/>
        <v>0.14937047135889106</v>
      </c>
      <c r="O15" s="23">
        <f t="shared" si="7"/>
        <v>0.14767909496147266</v>
      </c>
      <c r="P15"/>
    </row>
    <row r="16" spans="1:16" ht="15.6" customHeight="1" x14ac:dyDescent="0.25">
      <c r="A16" s="66" t="s">
        <v>91</v>
      </c>
      <c r="B16" s="62">
        <v>171744</v>
      </c>
      <c r="C16" s="62">
        <v>182436</v>
      </c>
      <c r="D16" s="62">
        <v>184000</v>
      </c>
      <c r="E16" s="62">
        <v>175372</v>
      </c>
      <c r="F16" s="62">
        <v>184106</v>
      </c>
      <c r="G16" s="62">
        <v>183506</v>
      </c>
      <c r="H16"/>
      <c r="I16" s="25" t="str">
        <f t="shared" si="1"/>
        <v xml:space="preserve">                 World Total</v>
      </c>
      <c r="J16" s="23">
        <f t="shared" si="2"/>
        <v>1</v>
      </c>
      <c r="K16" s="23">
        <f t="shared" si="3"/>
        <v>1</v>
      </c>
      <c r="L16" s="23">
        <f t="shared" si="4"/>
        <v>1</v>
      </c>
      <c r="M16" s="23">
        <f t="shared" si="5"/>
        <v>1</v>
      </c>
      <c r="N16" s="23">
        <f t="shared" si="6"/>
        <v>1</v>
      </c>
      <c r="O16" s="23">
        <f t="shared" si="7"/>
        <v>1</v>
      </c>
      <c r="P16"/>
    </row>
    <row r="17" spans="1:16" ht="15.6" customHeight="1" x14ac:dyDescent="0.25">
      <c r="A17" s="22"/>
      <c r="B17" s="62"/>
      <c r="C17" s="62"/>
      <c r="D17" s="62"/>
      <c r="E17" s="62"/>
      <c r="F17" s="62"/>
      <c r="G17" s="62"/>
      <c r="H17"/>
      <c r="I17"/>
      <c r="J17" s="26"/>
      <c r="K17"/>
      <c r="L17"/>
      <c r="M17"/>
      <c r="N17"/>
      <c r="O17"/>
      <c r="P17"/>
    </row>
    <row r="18" spans="1:16" ht="15.6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.6" customHeight="1" x14ac:dyDescent="0.25">
      <c r="A19" s="70" t="s">
        <v>38</v>
      </c>
      <c r="B19" s="70"/>
      <c r="C19" s="70"/>
      <c r="D19" s="70"/>
      <c r="E19" s="70"/>
      <c r="F19" s="3"/>
      <c r="G19" s="3"/>
      <c r="H19"/>
      <c r="I19" s="70" t="s">
        <v>39</v>
      </c>
      <c r="J19" s="70"/>
      <c r="K19" s="70"/>
      <c r="L19" s="70"/>
      <c r="M19" s="70"/>
      <c r="N19" s="70"/>
      <c r="O19" s="70"/>
      <c r="P19"/>
    </row>
    <row r="20" spans="1:16" ht="25.5" customHeight="1" x14ac:dyDescent="0.25">
      <c r="A20" s="19" t="s">
        <v>22</v>
      </c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92</v>
      </c>
      <c r="G20" s="20" t="s">
        <v>118</v>
      </c>
      <c r="H20"/>
      <c r="I20" s="19" t="s">
        <v>22</v>
      </c>
      <c r="J20" s="20" t="str">
        <f t="shared" ref="J20:O20" si="8">J2</f>
        <v>2015/16</v>
      </c>
      <c r="K20" s="20" t="str">
        <f t="shared" si="8"/>
        <v>2016/17</v>
      </c>
      <c r="L20" s="20" t="str">
        <f t="shared" si="8"/>
        <v>2017/18</v>
      </c>
      <c r="M20" s="20" t="str">
        <f t="shared" si="8"/>
        <v>2018/19</v>
      </c>
      <c r="N20" s="20" t="str">
        <f t="shared" si="8"/>
        <v>2019/20Mar</v>
      </c>
      <c r="O20" s="20" t="str">
        <f t="shared" si="8"/>
        <v>2019/20Apr</v>
      </c>
      <c r="P20"/>
    </row>
    <row r="21" spans="1:16" ht="15.6" customHeight="1" x14ac:dyDescent="0.25">
      <c r="A21" s="22" t="s">
        <v>93</v>
      </c>
      <c r="B21" s="62">
        <v>2700</v>
      </c>
      <c r="C21" s="62">
        <v>2700</v>
      </c>
      <c r="D21" s="62">
        <v>3300</v>
      </c>
      <c r="E21" s="62">
        <v>3700</v>
      </c>
      <c r="F21" s="62">
        <v>3000</v>
      </c>
      <c r="G21" s="62">
        <v>3000</v>
      </c>
      <c r="H21" s="27"/>
      <c r="I21" s="22" t="str">
        <f t="shared" ref="I21:I50" si="9">A21</f>
        <v xml:space="preserve">            Afghanistan</v>
      </c>
      <c r="J21" s="23">
        <f t="shared" ref="J21:J32" si="10">B21/$B$50</f>
        <v>1.5721073225265513E-2</v>
      </c>
      <c r="K21" s="23">
        <f t="shared" ref="K21:K50" si="11">C21/$C$50</f>
        <v>1.479971058343748E-2</v>
      </c>
      <c r="L21" s="23">
        <f t="shared" ref="L21:L32" si="12">D21/$D$50</f>
        <v>1.7934782608695653E-2</v>
      </c>
      <c r="M21" s="23">
        <f t="shared" ref="M21:M50" si="13">E21/$E$50</f>
        <v>2.1098008804142053E-2</v>
      </c>
      <c r="N21" s="23">
        <f t="shared" ref="N21:N50" si="14">F21/$F$50</f>
        <v>1.6294960511879026E-2</v>
      </c>
      <c r="O21" s="23">
        <f t="shared" ref="O21:O50" si="15">G21/$G$50</f>
        <v>1.6348239294627968E-2</v>
      </c>
      <c r="P21"/>
    </row>
    <row r="22" spans="1:16" ht="15.6" customHeight="1" x14ac:dyDescent="0.25">
      <c r="A22" s="22" t="s">
        <v>94</v>
      </c>
      <c r="B22" s="63">
        <v>8153</v>
      </c>
      <c r="C22" s="63">
        <v>8414</v>
      </c>
      <c r="D22" s="63">
        <v>8172</v>
      </c>
      <c r="E22" s="63">
        <v>7515</v>
      </c>
      <c r="F22" s="63">
        <v>6500</v>
      </c>
      <c r="G22" s="63">
        <v>6500</v>
      </c>
      <c r="H22" s="27"/>
      <c r="I22" s="22" t="str">
        <f t="shared" si="9"/>
        <v xml:space="preserve">            Algeria</v>
      </c>
      <c r="J22" s="23">
        <f t="shared" si="10"/>
        <v>4.7471818520588786E-2</v>
      </c>
      <c r="K22" s="23">
        <f t="shared" si="11"/>
        <v>4.6120283277423318E-2</v>
      </c>
      <c r="L22" s="23">
        <f t="shared" si="12"/>
        <v>4.4413043478260868E-2</v>
      </c>
      <c r="M22" s="23">
        <f t="shared" si="13"/>
        <v>4.2851766530575007E-2</v>
      </c>
      <c r="N22" s="23">
        <f t="shared" si="14"/>
        <v>3.5305747775737889E-2</v>
      </c>
      <c r="O22" s="23">
        <f t="shared" si="15"/>
        <v>3.5421185138360602E-2</v>
      </c>
      <c r="P22"/>
    </row>
    <row r="23" spans="1:16" ht="15.6" customHeight="1" x14ac:dyDescent="0.25">
      <c r="A23" s="22" t="s">
        <v>95</v>
      </c>
      <c r="B23" s="62">
        <v>4720</v>
      </c>
      <c r="C23" s="62">
        <v>5556</v>
      </c>
      <c r="D23" s="62">
        <v>6472</v>
      </c>
      <c r="E23" s="62">
        <v>5100</v>
      </c>
      <c r="F23" s="62">
        <v>6500</v>
      </c>
      <c r="G23" s="62">
        <v>6500</v>
      </c>
      <c r="H23" s="27"/>
      <c r="I23" s="22" t="str">
        <f t="shared" si="9"/>
        <v xml:space="preserve">            Bangladesh</v>
      </c>
      <c r="J23" s="23">
        <f t="shared" si="10"/>
        <v>2.7482765045649338E-2</v>
      </c>
      <c r="K23" s="23">
        <f t="shared" si="11"/>
        <v>3.0454515556140236E-2</v>
      </c>
      <c r="L23" s="23">
        <f t="shared" si="12"/>
        <v>3.5173913043478264E-2</v>
      </c>
      <c r="M23" s="23">
        <f t="shared" si="13"/>
        <v>2.9081039162466071E-2</v>
      </c>
      <c r="N23" s="23">
        <f t="shared" si="14"/>
        <v>3.5305747775737889E-2</v>
      </c>
      <c r="O23" s="23">
        <f t="shared" si="15"/>
        <v>3.5421185138360602E-2</v>
      </c>
      <c r="P23"/>
    </row>
    <row r="24" spans="1:16" ht="15.6" customHeight="1" x14ac:dyDescent="0.25">
      <c r="A24" s="22" t="s">
        <v>96</v>
      </c>
      <c r="B24" s="63">
        <v>5922</v>
      </c>
      <c r="C24" s="63">
        <v>7788</v>
      </c>
      <c r="D24" s="63">
        <v>6702</v>
      </c>
      <c r="E24" s="63">
        <v>7442</v>
      </c>
      <c r="F24" s="63">
        <v>7300</v>
      </c>
      <c r="G24" s="63">
        <v>7100</v>
      </c>
      <c r="H24" s="27"/>
      <c r="I24" s="22" t="str">
        <f t="shared" si="9"/>
        <v xml:space="preserve">            Brazil</v>
      </c>
      <c r="J24" s="23">
        <f t="shared" si="10"/>
        <v>3.4481553940749018E-2</v>
      </c>
      <c r="K24" s="23">
        <f t="shared" si="11"/>
        <v>4.2688942971781885E-2</v>
      </c>
      <c r="L24" s="23">
        <f t="shared" si="12"/>
        <v>3.6423913043478258E-2</v>
      </c>
      <c r="M24" s="23">
        <f t="shared" si="13"/>
        <v>4.2435508519033827E-2</v>
      </c>
      <c r="N24" s="23">
        <f t="shared" si="14"/>
        <v>3.9651070578905628E-2</v>
      </c>
      <c r="O24" s="23">
        <f t="shared" si="15"/>
        <v>3.8690832997286193E-2</v>
      </c>
      <c r="P24"/>
    </row>
    <row r="25" spans="1:16" ht="15.6" customHeight="1" x14ac:dyDescent="0.25">
      <c r="A25" s="22" t="s">
        <v>81</v>
      </c>
      <c r="B25" s="62">
        <v>3476</v>
      </c>
      <c r="C25" s="62">
        <v>4410</v>
      </c>
      <c r="D25" s="62">
        <v>3937</v>
      </c>
      <c r="E25" s="62">
        <v>3145</v>
      </c>
      <c r="F25" s="62">
        <v>4000</v>
      </c>
      <c r="G25" s="62">
        <v>4000</v>
      </c>
      <c r="H25" s="27"/>
      <c r="I25" s="22" t="str">
        <f t="shared" si="9"/>
        <v xml:space="preserve">            China</v>
      </c>
      <c r="J25" s="23">
        <f t="shared" si="10"/>
        <v>2.023942612260108E-2</v>
      </c>
      <c r="K25" s="23">
        <f t="shared" si="11"/>
        <v>2.4172860619614548E-2</v>
      </c>
      <c r="L25" s="23">
        <f t="shared" si="12"/>
        <v>2.1396739130434782E-2</v>
      </c>
      <c r="M25" s="23">
        <f t="shared" si="13"/>
        <v>1.7933307483520743E-2</v>
      </c>
      <c r="N25" s="23">
        <f t="shared" si="14"/>
        <v>2.17266140158387E-2</v>
      </c>
      <c r="O25" s="23">
        <f t="shared" si="15"/>
        <v>2.1797652392837291E-2</v>
      </c>
      <c r="P25"/>
    </row>
    <row r="26" spans="1:16" ht="15.6" customHeight="1" x14ac:dyDescent="0.25">
      <c r="A26" s="22" t="s">
        <v>97</v>
      </c>
      <c r="B26" s="63">
        <v>2032</v>
      </c>
      <c r="C26" s="63">
        <v>2110</v>
      </c>
      <c r="D26" s="63">
        <v>1957</v>
      </c>
      <c r="E26" s="63">
        <v>1703</v>
      </c>
      <c r="F26" s="63">
        <v>2000</v>
      </c>
      <c r="G26" s="63">
        <v>2000</v>
      </c>
      <c r="H26" s="27"/>
      <c r="I26" s="22" t="str">
        <f t="shared" si="9"/>
        <v xml:space="preserve">            Colombia</v>
      </c>
      <c r="J26" s="23">
        <f t="shared" si="10"/>
        <v>1.1831563256940562E-2</v>
      </c>
      <c r="K26" s="23">
        <f t="shared" si="11"/>
        <v>1.1565699752241882E-2</v>
      </c>
      <c r="L26" s="23">
        <f t="shared" si="12"/>
        <v>1.0635869565217391E-2</v>
      </c>
      <c r="M26" s="23">
        <f t="shared" si="13"/>
        <v>9.7107862144470043E-3</v>
      </c>
      <c r="N26" s="23">
        <f t="shared" si="14"/>
        <v>1.086330700791935E-2</v>
      </c>
      <c r="O26" s="23">
        <f t="shared" si="15"/>
        <v>1.0898826196418646E-2</v>
      </c>
      <c r="P26"/>
    </row>
    <row r="27" spans="1:16" ht="15.6" customHeight="1" x14ac:dyDescent="0.25">
      <c r="A27" s="22" t="s">
        <v>98</v>
      </c>
      <c r="B27" s="62">
        <v>11925</v>
      </c>
      <c r="C27" s="62">
        <v>11175</v>
      </c>
      <c r="D27" s="62">
        <v>12407</v>
      </c>
      <c r="E27" s="62">
        <v>12347</v>
      </c>
      <c r="F27" s="62">
        <v>12500</v>
      </c>
      <c r="G27" s="62">
        <v>12500</v>
      </c>
      <c r="H27" s="27"/>
      <c r="I27" s="22" t="str">
        <f t="shared" si="9"/>
        <v xml:space="preserve">            Egypt</v>
      </c>
      <c r="J27" s="23">
        <f t="shared" si="10"/>
        <v>6.9434740078256008E-2</v>
      </c>
      <c r="K27" s="23">
        <f t="shared" si="11"/>
        <v>6.1254357692560678E-2</v>
      </c>
      <c r="L27" s="23">
        <f t="shared" si="12"/>
        <v>6.7429347826086963E-2</v>
      </c>
      <c r="M27" s="23">
        <f t="shared" si="13"/>
        <v>7.0404625595876194E-2</v>
      </c>
      <c r="N27" s="23">
        <f t="shared" si="14"/>
        <v>6.7895668799495948E-2</v>
      </c>
      <c r="O27" s="23">
        <f t="shared" si="15"/>
        <v>6.8117663727616531E-2</v>
      </c>
      <c r="P27"/>
    </row>
    <row r="28" spans="1:16" ht="15.6" customHeight="1" x14ac:dyDescent="0.25">
      <c r="A28" s="22" t="s">
        <v>82</v>
      </c>
      <c r="B28" s="63">
        <v>6928</v>
      </c>
      <c r="C28" s="63">
        <v>5299</v>
      </c>
      <c r="D28" s="63">
        <v>5824</v>
      </c>
      <c r="E28" s="63">
        <v>5762</v>
      </c>
      <c r="F28" s="63">
        <v>4800</v>
      </c>
      <c r="G28" s="63">
        <v>4800</v>
      </c>
      <c r="H28" s="27"/>
      <c r="I28" s="22" t="str">
        <f t="shared" si="9"/>
        <v xml:space="preserve">            European Union</v>
      </c>
      <c r="J28" s="23">
        <f t="shared" si="10"/>
        <v>4.0339109372088691E-2</v>
      </c>
      <c r="K28" s="23">
        <f t="shared" si="11"/>
        <v>2.9045802363568594E-2</v>
      </c>
      <c r="L28" s="23">
        <f t="shared" si="12"/>
        <v>3.165217391304348E-2</v>
      </c>
      <c r="M28" s="23">
        <f t="shared" si="13"/>
        <v>3.2855872089045002E-2</v>
      </c>
      <c r="N28" s="23">
        <f t="shared" si="14"/>
        <v>2.6071936819006443E-2</v>
      </c>
      <c r="O28" s="23">
        <f t="shared" si="15"/>
        <v>2.6157182871404748E-2</v>
      </c>
      <c r="P28"/>
    </row>
    <row r="29" spans="1:16" ht="15.6" customHeight="1" x14ac:dyDescent="0.25">
      <c r="A29" s="22" t="s">
        <v>99</v>
      </c>
      <c r="B29" s="62">
        <v>10045</v>
      </c>
      <c r="C29" s="62">
        <v>10190</v>
      </c>
      <c r="D29" s="62">
        <v>10763</v>
      </c>
      <c r="E29" s="62">
        <v>10934</v>
      </c>
      <c r="F29" s="62">
        <v>11000</v>
      </c>
      <c r="G29" s="62">
        <v>11000</v>
      </c>
      <c r="H29" s="27"/>
      <c r="I29" s="22" t="str">
        <f t="shared" si="9"/>
        <v xml:space="preserve">            Indonesia</v>
      </c>
      <c r="J29" s="23">
        <f t="shared" si="10"/>
        <v>5.8488215017700761E-2</v>
      </c>
      <c r="K29" s="23">
        <f t="shared" si="11"/>
        <v>5.5855204016751078E-2</v>
      </c>
      <c r="L29" s="23">
        <f t="shared" si="12"/>
        <v>5.8494565217391305E-2</v>
      </c>
      <c r="M29" s="23">
        <f t="shared" si="13"/>
        <v>6.2347467098510592E-2</v>
      </c>
      <c r="N29" s="23">
        <f t="shared" si="14"/>
        <v>5.974818854355643E-2</v>
      </c>
      <c r="O29" s="23">
        <f t="shared" si="15"/>
        <v>5.9943544080302551E-2</v>
      </c>
      <c r="P29"/>
    </row>
    <row r="30" spans="1:16" ht="15.6" customHeight="1" x14ac:dyDescent="0.25">
      <c r="A30" s="22" t="s">
        <v>100</v>
      </c>
      <c r="B30" s="63">
        <v>2248</v>
      </c>
      <c r="C30" s="63">
        <v>2474</v>
      </c>
      <c r="D30" s="63">
        <v>4158</v>
      </c>
      <c r="E30" s="63">
        <v>3915</v>
      </c>
      <c r="F30" s="63">
        <v>2500</v>
      </c>
      <c r="G30" s="63">
        <v>2500</v>
      </c>
      <c r="H30" s="27"/>
      <c r="I30" s="22" t="str">
        <f t="shared" si="9"/>
        <v xml:space="preserve">            Iraq</v>
      </c>
      <c r="J30" s="23">
        <f t="shared" si="10"/>
        <v>1.3089249114961803E-2</v>
      </c>
      <c r="K30" s="23">
        <f t="shared" si="11"/>
        <v>1.3560919993860861E-2</v>
      </c>
      <c r="L30" s="23">
        <f t="shared" si="12"/>
        <v>2.2597826086956523E-2</v>
      </c>
      <c r="M30" s="23">
        <f t="shared" si="13"/>
        <v>2.2323974180598956E-2</v>
      </c>
      <c r="N30" s="23">
        <f t="shared" si="14"/>
        <v>1.3579133759899189E-2</v>
      </c>
      <c r="O30" s="23">
        <f t="shared" si="15"/>
        <v>1.3623532745523307E-2</v>
      </c>
      <c r="P30"/>
    </row>
    <row r="31" spans="1:16" ht="15.6" customHeight="1" x14ac:dyDescent="0.25">
      <c r="A31" s="22" t="s">
        <v>101</v>
      </c>
      <c r="B31" s="62">
        <v>5715</v>
      </c>
      <c r="C31" s="62">
        <v>5911</v>
      </c>
      <c r="D31" s="62">
        <v>5876</v>
      </c>
      <c r="E31" s="62">
        <v>5726</v>
      </c>
      <c r="F31" s="62">
        <v>5900</v>
      </c>
      <c r="G31" s="62">
        <v>5600</v>
      </c>
      <c r="H31" s="27"/>
      <c r="I31" s="22" t="str">
        <f t="shared" si="9"/>
        <v xml:space="preserve">            Japan</v>
      </c>
      <c r="J31" s="23">
        <f t="shared" si="10"/>
        <v>3.327627166014533E-2</v>
      </c>
      <c r="K31" s="23">
        <f t="shared" si="11"/>
        <v>3.2400403429147753E-2</v>
      </c>
      <c r="L31" s="23">
        <f t="shared" si="12"/>
        <v>3.1934782608695651E-2</v>
      </c>
      <c r="M31" s="23">
        <f t="shared" si="13"/>
        <v>3.2650594165545242E-2</v>
      </c>
      <c r="N31" s="23">
        <f t="shared" si="14"/>
        <v>3.2046755673362085E-2</v>
      </c>
      <c r="O31" s="23">
        <f t="shared" si="15"/>
        <v>3.0516713349972208E-2</v>
      </c>
      <c r="P31"/>
    </row>
    <row r="32" spans="1:16" ht="15.6" customHeight="1" x14ac:dyDescent="0.25">
      <c r="A32" s="22" t="s">
        <v>102</v>
      </c>
      <c r="B32" s="63">
        <v>1634</v>
      </c>
      <c r="C32" s="63">
        <v>1774</v>
      </c>
      <c r="D32" s="63">
        <v>2158</v>
      </c>
      <c r="E32" s="63">
        <v>2000</v>
      </c>
      <c r="F32" s="63">
        <v>2300</v>
      </c>
      <c r="G32" s="63">
        <v>2300</v>
      </c>
      <c r="H32" s="27"/>
      <c r="I32" s="22" t="str">
        <f t="shared" si="9"/>
        <v xml:space="preserve">            Kenya</v>
      </c>
      <c r="J32" s="23">
        <f t="shared" si="10"/>
        <v>9.5141606111421653E-3</v>
      </c>
      <c r="K32" s="23">
        <f t="shared" si="11"/>
        <v>9.7239579907474408E-3</v>
      </c>
      <c r="L32" s="23">
        <f t="shared" si="12"/>
        <v>1.1728260869565217E-2</v>
      </c>
      <c r="M32" s="23">
        <f t="shared" si="13"/>
        <v>1.1404329083320027E-2</v>
      </c>
      <c r="N32" s="23">
        <f t="shared" si="14"/>
        <v>1.2492803059107254E-2</v>
      </c>
      <c r="O32" s="23">
        <f t="shared" si="15"/>
        <v>1.2533650125881443E-2</v>
      </c>
      <c r="P32"/>
    </row>
    <row r="33" spans="1:16" ht="15.6" customHeight="1" x14ac:dyDescent="0.25">
      <c r="A33" s="22" t="s">
        <v>103</v>
      </c>
      <c r="B33" s="62">
        <v>4420</v>
      </c>
      <c r="C33" s="62">
        <v>4667</v>
      </c>
      <c r="D33" s="62">
        <v>4269</v>
      </c>
      <c r="E33" s="62">
        <v>3908</v>
      </c>
      <c r="F33" s="62">
        <v>4100</v>
      </c>
      <c r="G33" s="62">
        <v>4100</v>
      </c>
      <c r="H33" s="27"/>
      <c r="I33" s="22" t="str">
        <f t="shared" si="9"/>
        <v xml:space="preserve">            Korea South</v>
      </c>
      <c r="J33" s="23">
        <v>2.8474685385677202E-2</v>
      </c>
      <c r="K33" s="23">
        <f t="shared" si="11"/>
        <v>2.558157381218619E-2</v>
      </c>
      <c r="L33" s="23">
        <v>3.0936646850202799E-2</v>
      </c>
      <c r="M33" s="23">
        <f t="shared" si="13"/>
        <v>2.2284059028807337E-2</v>
      </c>
      <c r="N33" s="23">
        <f t="shared" si="14"/>
        <v>2.2269779366234668E-2</v>
      </c>
      <c r="O33" s="23">
        <f t="shared" si="15"/>
        <v>2.2342593702658224E-2</v>
      </c>
      <c r="P33"/>
    </row>
    <row r="34" spans="1:16" ht="15.6" customHeight="1" x14ac:dyDescent="0.25">
      <c r="A34" s="22" t="s">
        <v>84</v>
      </c>
      <c r="B34" s="63">
        <v>4805</v>
      </c>
      <c r="C34" s="63">
        <v>5370</v>
      </c>
      <c r="D34" s="63">
        <v>5245</v>
      </c>
      <c r="E34" s="63">
        <v>4861</v>
      </c>
      <c r="F34" s="63">
        <v>5200</v>
      </c>
      <c r="G34" s="63">
        <v>5200</v>
      </c>
      <c r="H34" s="27"/>
      <c r="I34" s="22" t="str">
        <f t="shared" si="9"/>
        <v xml:space="preserve">            Mexico</v>
      </c>
      <c r="J34" s="23">
        <v>1.05232532947068E-2</v>
      </c>
      <c r="K34" s="23">
        <f t="shared" si="11"/>
        <v>2.9434979938170097E-2</v>
      </c>
      <c r="L34" s="23">
        <v>1.2119511137192901E-2</v>
      </c>
      <c r="M34" s="23">
        <f t="shared" si="13"/>
        <v>2.7718221837009328E-2</v>
      </c>
      <c r="N34" s="23">
        <f t="shared" si="14"/>
        <v>2.8244598220590313E-2</v>
      </c>
      <c r="O34" s="23">
        <f t="shared" si="15"/>
        <v>2.833694811068848E-2</v>
      </c>
      <c r="P34"/>
    </row>
    <row r="35" spans="1:16" ht="15.6" customHeight="1" x14ac:dyDescent="0.25">
      <c r="A35" s="22" t="s">
        <v>104</v>
      </c>
      <c r="B35" s="62">
        <v>4496</v>
      </c>
      <c r="C35" s="62">
        <v>5344</v>
      </c>
      <c r="D35" s="62">
        <v>3672</v>
      </c>
      <c r="E35" s="62">
        <v>3724</v>
      </c>
      <c r="F35" s="62">
        <v>4800</v>
      </c>
      <c r="G35" s="62">
        <v>5100</v>
      </c>
      <c r="H35" s="27"/>
      <c r="I35" s="22" t="str">
        <f t="shared" si="9"/>
        <v xml:space="preserve">            Morocco</v>
      </c>
      <c r="J35" s="23">
        <v>2.72366555863E-2</v>
      </c>
      <c r="K35" s="23">
        <f t="shared" si="11"/>
        <v>2.9292464206625884E-2</v>
      </c>
      <c r="L35" s="23">
        <v>2.8066236317709801E-2</v>
      </c>
      <c r="M35" s="23">
        <f t="shared" si="13"/>
        <v>2.1234860753141894E-2</v>
      </c>
      <c r="N35" s="23">
        <f t="shared" si="14"/>
        <v>2.6071936819006443E-2</v>
      </c>
      <c r="O35" s="23">
        <f t="shared" si="15"/>
        <v>2.7792006800867547E-2</v>
      </c>
      <c r="P35"/>
    </row>
    <row r="36" spans="1:16" ht="15.6" customHeight="1" x14ac:dyDescent="0.25">
      <c r="A36" s="22" t="s">
        <v>105</v>
      </c>
      <c r="B36" s="63">
        <v>4410</v>
      </c>
      <c r="C36" s="63">
        <v>4972</v>
      </c>
      <c r="D36" s="63">
        <v>5162</v>
      </c>
      <c r="E36" s="63">
        <v>4585</v>
      </c>
      <c r="F36" s="63">
        <v>5100</v>
      </c>
      <c r="G36" s="63">
        <v>5100</v>
      </c>
      <c r="H36" s="27"/>
      <c r="I36" s="22" t="str">
        <f t="shared" si="9"/>
        <v xml:space="preserve">            Nigeria</v>
      </c>
      <c r="J36" s="23">
        <v>2.1975028938946602E-2</v>
      </c>
      <c r="K36" s="23">
        <f t="shared" si="11"/>
        <v>2.725339297068561E-2</v>
      </c>
      <c r="L36" s="23">
        <v>2.4239022274385701E-2</v>
      </c>
      <c r="M36" s="23">
        <f t="shared" si="13"/>
        <v>2.6144424423511167E-2</v>
      </c>
      <c r="N36" s="23">
        <f t="shared" si="14"/>
        <v>2.7701432870194345E-2</v>
      </c>
      <c r="O36" s="23">
        <f t="shared" si="15"/>
        <v>2.7792006800867547E-2</v>
      </c>
      <c r="P36"/>
    </row>
    <row r="37" spans="1:16" ht="15.6" customHeight="1" x14ac:dyDescent="0.25">
      <c r="A37" s="22" t="s">
        <v>106</v>
      </c>
      <c r="B37" s="62">
        <v>1879</v>
      </c>
      <c r="C37" s="62">
        <v>1961</v>
      </c>
      <c r="D37" s="62">
        <v>2030</v>
      </c>
      <c r="E37" s="62">
        <v>2109</v>
      </c>
      <c r="F37" s="62">
        <v>2100</v>
      </c>
      <c r="G37" s="62">
        <v>2100</v>
      </c>
      <c r="H37" s="27"/>
      <c r="I37" s="22" t="str">
        <f t="shared" si="9"/>
        <v xml:space="preserve">            Peru</v>
      </c>
      <c r="J37" s="23">
        <v>2.1975028938946602E-2</v>
      </c>
      <c r="K37" s="23">
        <f t="shared" si="11"/>
        <v>1.0748974983007739E-2</v>
      </c>
      <c r="L37" s="23">
        <v>2.4239022274385701E-2</v>
      </c>
      <c r="M37" s="23">
        <f t="shared" si="13"/>
        <v>1.2025865018360969E-2</v>
      </c>
      <c r="N37" s="23">
        <f t="shared" si="14"/>
        <v>1.1406472358315317E-2</v>
      </c>
      <c r="O37" s="23">
        <f t="shared" si="15"/>
        <v>1.1443767506239579E-2</v>
      </c>
      <c r="P37"/>
    </row>
    <row r="38" spans="1:16" ht="15.6" customHeight="1" x14ac:dyDescent="0.25">
      <c r="A38" s="22" t="s">
        <v>107</v>
      </c>
      <c r="B38" s="63">
        <v>4919</v>
      </c>
      <c r="C38" s="63">
        <v>5708</v>
      </c>
      <c r="D38" s="63">
        <v>6059</v>
      </c>
      <c r="E38" s="63">
        <v>7546</v>
      </c>
      <c r="F38" s="63">
        <v>7300</v>
      </c>
      <c r="G38" s="63">
        <v>7300</v>
      </c>
      <c r="H38" s="27"/>
      <c r="I38" s="22" t="str">
        <f t="shared" si="9"/>
        <v xml:space="preserve">            Philippines</v>
      </c>
      <c r="J38" s="23">
        <v>1.05232532947068E-2</v>
      </c>
      <c r="K38" s="23">
        <f t="shared" si="11"/>
        <v>3.1287684448244861E-2</v>
      </c>
      <c r="L38" s="23">
        <v>1.1800576633582501E-2</v>
      </c>
      <c r="M38" s="23">
        <f t="shared" si="13"/>
        <v>4.3028533631366467E-2</v>
      </c>
      <c r="N38" s="23">
        <f t="shared" si="14"/>
        <v>3.9651070578905628E-2</v>
      </c>
      <c r="O38" s="23">
        <f t="shared" si="15"/>
        <v>3.9780715616928058E-2</v>
      </c>
      <c r="P38"/>
    </row>
    <row r="39" spans="1:16" ht="15.6" customHeight="1" x14ac:dyDescent="0.25">
      <c r="A39" s="22" t="s">
        <v>108</v>
      </c>
      <c r="B39" s="62">
        <v>2931</v>
      </c>
      <c r="C39" s="62">
        <v>3716</v>
      </c>
      <c r="D39" s="62">
        <v>3449</v>
      </c>
      <c r="E39" s="62">
        <v>2898</v>
      </c>
      <c r="F39" s="62">
        <v>3200</v>
      </c>
      <c r="G39" s="62">
        <v>3200</v>
      </c>
      <c r="H39" s="27"/>
      <c r="I39" s="22" t="str">
        <f t="shared" si="9"/>
        <v xml:space="preserve">            Saudi Arabia</v>
      </c>
      <c r="J39" s="23">
        <v>1.60943873919045E-2</v>
      </c>
      <c r="K39" s="23">
        <f t="shared" si="11"/>
        <v>2.03687868622421E-2</v>
      </c>
      <c r="L39" s="23">
        <v>1.7860332202178999E-2</v>
      </c>
      <c r="M39" s="23">
        <f t="shared" si="13"/>
        <v>1.6524872841730719E-2</v>
      </c>
      <c r="N39" s="23">
        <f t="shared" si="14"/>
        <v>1.7381291212670961E-2</v>
      </c>
      <c r="O39" s="23">
        <f t="shared" si="15"/>
        <v>1.7438121914269834E-2</v>
      </c>
      <c r="P39"/>
    </row>
    <row r="40" spans="1:16" ht="15.6" customHeight="1" x14ac:dyDescent="0.25">
      <c r="A40" s="22" t="s">
        <v>109</v>
      </c>
      <c r="B40" s="63">
        <v>2022</v>
      </c>
      <c r="C40" s="63">
        <v>2458</v>
      </c>
      <c r="D40" s="63">
        <v>2580</v>
      </c>
      <c r="E40" s="63">
        <v>2222</v>
      </c>
      <c r="F40" s="63">
        <v>2600</v>
      </c>
      <c r="G40" s="63">
        <v>2600</v>
      </c>
      <c r="H40" s="27"/>
      <c r="I40" s="22" t="str">
        <f t="shared" si="9"/>
        <v xml:space="preserve">            Sudan</v>
      </c>
      <c r="J40" s="23">
        <v>1.67134022915932E-2</v>
      </c>
      <c r="K40" s="23">
        <f t="shared" si="11"/>
        <v>1.3473218005218269E-2</v>
      </c>
      <c r="L40" s="23">
        <v>1.40331181588549E-2</v>
      </c>
      <c r="M40" s="23">
        <f t="shared" si="13"/>
        <v>1.2670209611568551E-2</v>
      </c>
      <c r="N40" s="23">
        <f t="shared" si="14"/>
        <v>1.4122299110295156E-2</v>
      </c>
      <c r="O40" s="23">
        <f t="shared" si="15"/>
        <v>1.416847405534424E-2</v>
      </c>
      <c r="P40"/>
    </row>
    <row r="41" spans="1:16" ht="15.6" customHeight="1" x14ac:dyDescent="0.25">
      <c r="A41" s="22" t="s">
        <v>110</v>
      </c>
      <c r="B41" s="62">
        <v>4691</v>
      </c>
      <c r="C41" s="62">
        <v>4064</v>
      </c>
      <c r="D41" s="62">
        <v>3173</v>
      </c>
      <c r="E41" s="62">
        <v>2899</v>
      </c>
      <c r="F41" s="62">
        <v>3300</v>
      </c>
      <c r="G41" s="62">
        <v>3300</v>
      </c>
      <c r="H41" s="27"/>
      <c r="I41" s="22" t="str">
        <f t="shared" si="9"/>
        <v xml:space="preserve">            Thailand</v>
      </c>
      <c r="J41" s="23">
        <f t="shared" ref="J41:J50" si="16">B41/$B$50</f>
        <v>2.731390907397056E-2</v>
      </c>
      <c r="K41" s="23">
        <f t="shared" si="11"/>
        <v>2.2276305115218487E-2</v>
      </c>
      <c r="L41" s="23">
        <f t="shared" ref="L41:L50" si="17">D41/$D$50</f>
        <v>1.7244565217391303E-2</v>
      </c>
      <c r="M41" s="23">
        <f t="shared" si="13"/>
        <v>1.6530575006272381E-2</v>
      </c>
      <c r="N41" s="23">
        <f t="shared" si="14"/>
        <v>1.7924456563066928E-2</v>
      </c>
      <c r="O41" s="23">
        <f t="shared" si="15"/>
        <v>1.7983063224090764E-2</v>
      </c>
      <c r="P41"/>
    </row>
    <row r="42" spans="1:16" ht="15.6" customHeight="1" x14ac:dyDescent="0.25">
      <c r="A42" s="22" t="s">
        <v>86</v>
      </c>
      <c r="B42" s="63">
        <v>3979</v>
      </c>
      <c r="C42" s="63">
        <v>4553</v>
      </c>
      <c r="D42" s="63">
        <v>5916</v>
      </c>
      <c r="E42" s="63">
        <v>6494</v>
      </c>
      <c r="F42" s="63">
        <v>10500</v>
      </c>
      <c r="G42" s="63">
        <v>10500</v>
      </c>
      <c r="H42" s="27"/>
      <c r="I42" s="22" t="str">
        <f t="shared" si="9"/>
        <v xml:space="preserve">            Turkey</v>
      </c>
      <c r="J42" s="23">
        <f t="shared" si="16"/>
        <v>2.3168203838270916E-2</v>
      </c>
      <c r="K42" s="23">
        <f t="shared" si="11"/>
        <v>2.495669714310772E-2</v>
      </c>
      <c r="L42" s="23">
        <f t="shared" si="17"/>
        <v>3.215217391304348E-2</v>
      </c>
      <c r="M42" s="23">
        <f t="shared" si="13"/>
        <v>3.7029856533540129E-2</v>
      </c>
      <c r="N42" s="23">
        <f t="shared" si="14"/>
        <v>5.7032361791576593E-2</v>
      </c>
      <c r="O42" s="23">
        <f t="shared" si="15"/>
        <v>5.7218837531197893E-2</v>
      </c>
      <c r="P42"/>
    </row>
    <row r="43" spans="1:16" ht="15.6" customHeight="1" x14ac:dyDescent="0.25">
      <c r="A43" s="22" t="s">
        <v>111</v>
      </c>
      <c r="B43" s="62">
        <v>2662</v>
      </c>
      <c r="C43" s="62">
        <v>2596</v>
      </c>
      <c r="D43" s="62">
        <v>3119</v>
      </c>
      <c r="E43" s="62">
        <v>2837</v>
      </c>
      <c r="F43" s="62">
        <v>3000</v>
      </c>
      <c r="G43" s="62">
        <v>2700</v>
      </c>
      <c r="H43" s="27"/>
      <c r="I43" s="22" t="str">
        <f t="shared" si="9"/>
        <v xml:space="preserve">            Uzbekistan</v>
      </c>
      <c r="J43" s="23">
        <f t="shared" si="16"/>
        <v>1.5499813676169183E-2</v>
      </c>
      <c r="K43" s="23">
        <f t="shared" si="11"/>
        <v>1.4229647657260628E-2</v>
      </c>
      <c r="L43" s="23">
        <f t="shared" si="17"/>
        <v>1.6951086956521737E-2</v>
      </c>
      <c r="M43" s="23">
        <f t="shared" si="13"/>
        <v>1.6177040804689461E-2</v>
      </c>
      <c r="N43" s="23">
        <f t="shared" si="14"/>
        <v>1.6294960511879026E-2</v>
      </c>
      <c r="O43" s="23">
        <f t="shared" si="15"/>
        <v>1.4713415365165171E-2</v>
      </c>
      <c r="P43"/>
    </row>
    <row r="44" spans="1:16" ht="15.6" customHeight="1" x14ac:dyDescent="0.25">
      <c r="A44" s="22" t="s">
        <v>112</v>
      </c>
      <c r="B44" s="63">
        <v>3069</v>
      </c>
      <c r="C44" s="63">
        <v>5535</v>
      </c>
      <c r="D44" s="63">
        <v>4709</v>
      </c>
      <c r="E44" s="63">
        <v>3149</v>
      </c>
      <c r="F44" s="63">
        <v>3500</v>
      </c>
      <c r="G44" s="63">
        <v>3500</v>
      </c>
      <c r="H44" s="27"/>
      <c r="I44" s="22" t="str">
        <f t="shared" si="9"/>
        <v xml:space="preserve">            Vietnam</v>
      </c>
      <c r="J44" s="23">
        <f t="shared" si="16"/>
        <v>1.7869619899385132E-2</v>
      </c>
      <c r="K44" s="23">
        <f t="shared" si="11"/>
        <v>3.0339406696046834E-2</v>
      </c>
      <c r="L44" s="23">
        <f t="shared" si="17"/>
        <v>2.5592391304347827E-2</v>
      </c>
      <c r="M44" s="23">
        <f t="shared" si="13"/>
        <v>1.7956116141687385E-2</v>
      </c>
      <c r="N44" s="23">
        <f t="shared" si="14"/>
        <v>1.9010787263858863E-2</v>
      </c>
      <c r="O44" s="23">
        <f t="shared" si="15"/>
        <v>1.907294584373263E-2</v>
      </c>
      <c r="P44"/>
    </row>
    <row r="45" spans="1:16" ht="15.6" customHeight="1" x14ac:dyDescent="0.25">
      <c r="A45" s="22" t="s">
        <v>113</v>
      </c>
      <c r="B45" s="62">
        <v>3332</v>
      </c>
      <c r="C45" s="62">
        <v>3278</v>
      </c>
      <c r="D45" s="62">
        <v>3010</v>
      </c>
      <c r="E45" s="62">
        <v>3675</v>
      </c>
      <c r="F45" s="62">
        <v>3800</v>
      </c>
      <c r="G45" s="62">
        <v>3800</v>
      </c>
      <c r="H45" s="27"/>
      <c r="I45" s="22" t="str">
        <f t="shared" si="9"/>
        <v xml:space="preserve">            Yemen</v>
      </c>
      <c r="J45" s="23">
        <f t="shared" si="16"/>
        <v>1.9400968883920254E-2</v>
      </c>
      <c r="K45" s="23">
        <f t="shared" si="11"/>
        <v>1.7967944923151132E-2</v>
      </c>
      <c r="L45" s="23">
        <f t="shared" si="17"/>
        <v>1.6358695652173912E-2</v>
      </c>
      <c r="M45" s="23">
        <f t="shared" si="13"/>
        <v>2.0955454690600551E-2</v>
      </c>
      <c r="N45" s="23">
        <f t="shared" si="14"/>
        <v>2.0640283315046765E-2</v>
      </c>
      <c r="O45" s="23">
        <f t="shared" si="15"/>
        <v>2.0707769773195425E-2</v>
      </c>
      <c r="P45"/>
    </row>
    <row r="46" spans="1:16" ht="15.6" customHeight="1" x14ac:dyDescent="0.25">
      <c r="A46" s="22" t="s">
        <v>88</v>
      </c>
      <c r="B46" s="63">
        <v>51826</v>
      </c>
      <c r="C46" s="63">
        <v>54413</v>
      </c>
      <c r="D46" s="63">
        <v>51594</v>
      </c>
      <c r="E46" s="63">
        <v>47252</v>
      </c>
      <c r="F46" s="63">
        <v>50956</v>
      </c>
      <c r="G46" s="63">
        <v>50983</v>
      </c>
      <c r="H46" s="27"/>
      <c r="I46" s="22" t="str">
        <f t="shared" si="9"/>
        <v xml:space="preserve">            Others</v>
      </c>
      <c r="J46" s="23">
        <f t="shared" si="16"/>
        <v>0.30176308924911494</v>
      </c>
      <c r="K46" s="23">
        <f t="shared" si="11"/>
        <v>0.29825801925058648</v>
      </c>
      <c r="L46" s="23">
        <f t="shared" si="17"/>
        <v>0.28040217391304345</v>
      </c>
      <c r="M46" s="23">
        <f t="shared" si="13"/>
        <v>0.26943867892251899</v>
      </c>
      <c r="N46" s="23">
        <f t="shared" si="14"/>
        <v>0.27677533594776921</v>
      </c>
      <c r="O46" s="23">
        <f t="shared" si="15"/>
        <v>0.2778274279860059</v>
      </c>
      <c r="P46"/>
    </row>
    <row r="47" spans="1:16" ht="15.6" customHeight="1" x14ac:dyDescent="0.25">
      <c r="A47" s="28" t="s">
        <v>89</v>
      </c>
      <c r="B47" s="62">
        <v>164939</v>
      </c>
      <c r="C47" s="62">
        <v>176436</v>
      </c>
      <c r="D47" s="62">
        <v>175713</v>
      </c>
      <c r="E47" s="62">
        <v>167448</v>
      </c>
      <c r="F47" s="62">
        <v>177756</v>
      </c>
      <c r="G47" s="62">
        <v>177283</v>
      </c>
      <c r="H47" s="27"/>
      <c r="I47" s="28" t="str">
        <f t="shared" si="9"/>
        <v xml:space="preserve">                 Subtotal</v>
      </c>
      <c r="J47" s="23">
        <f t="shared" si="16"/>
        <v>0.96037707285261786</v>
      </c>
      <c r="K47" s="23">
        <f t="shared" si="11"/>
        <v>0.96711175425902784</v>
      </c>
      <c r="L47" s="23">
        <f t="shared" si="17"/>
        <v>0.9549619565217391</v>
      </c>
      <c r="M47" s="23">
        <f t="shared" si="13"/>
        <v>0.95481604817188603</v>
      </c>
      <c r="N47" s="23">
        <f t="shared" si="14"/>
        <v>0.96550900024985609</v>
      </c>
      <c r="O47" s="23">
        <f t="shared" si="15"/>
        <v>0.96608830228984344</v>
      </c>
      <c r="P47"/>
    </row>
    <row r="48" spans="1:16" ht="15.6" customHeight="1" x14ac:dyDescent="0.25">
      <c r="A48" s="28" t="s">
        <v>114</v>
      </c>
      <c r="B48" s="63">
        <v>3750</v>
      </c>
      <c r="C48" s="63">
        <v>2707</v>
      </c>
      <c r="D48" s="63">
        <v>3912</v>
      </c>
      <c r="E48" s="63">
        <v>4421</v>
      </c>
      <c r="F48" s="63">
        <v>3450</v>
      </c>
      <c r="G48" s="63">
        <v>3323</v>
      </c>
      <c r="H48" s="27"/>
      <c r="I48" s="28" t="str">
        <f t="shared" si="9"/>
        <v xml:space="preserve">                 Unaccounted</v>
      </c>
      <c r="J48" s="23">
        <f t="shared" si="16"/>
        <v>2.1834823923979878E-2</v>
      </c>
      <c r="K48" s="23">
        <f t="shared" si="11"/>
        <v>1.4838080203468614E-2</v>
      </c>
      <c r="L48" s="23">
        <f t="shared" si="17"/>
        <v>2.1260869565217392E-2</v>
      </c>
      <c r="M48" s="23">
        <f t="shared" si="13"/>
        <v>2.5209269438678922E-2</v>
      </c>
      <c r="N48" s="23">
        <f t="shared" si="14"/>
        <v>1.8739204588660879E-2</v>
      </c>
      <c r="O48" s="23">
        <f t="shared" si="15"/>
        <v>1.810839972534958E-2</v>
      </c>
      <c r="P48"/>
    </row>
    <row r="49" spans="1:16" ht="15.6" customHeight="1" x14ac:dyDescent="0.25">
      <c r="A49" s="28" t="s">
        <v>90</v>
      </c>
      <c r="B49" s="62">
        <v>3055</v>
      </c>
      <c r="C49" s="62">
        <v>3293</v>
      </c>
      <c r="D49" s="62">
        <v>4375</v>
      </c>
      <c r="E49" s="62">
        <v>3503</v>
      </c>
      <c r="F49" s="62">
        <v>2900</v>
      </c>
      <c r="G49" s="62">
        <v>2900</v>
      </c>
      <c r="H49" s="27"/>
      <c r="I49" s="28" t="str">
        <f t="shared" si="9"/>
        <v xml:space="preserve">                 United States</v>
      </c>
      <c r="J49" s="23">
        <f t="shared" si="16"/>
        <v>1.7788103223402272E-2</v>
      </c>
      <c r="K49" s="23">
        <f t="shared" si="11"/>
        <v>1.8050165537503562E-2</v>
      </c>
      <c r="L49" s="23">
        <f t="shared" si="17"/>
        <v>2.377717391304348E-2</v>
      </c>
      <c r="M49" s="23">
        <f t="shared" si="13"/>
        <v>1.997468238943503E-2</v>
      </c>
      <c r="N49" s="23">
        <f t="shared" si="14"/>
        <v>1.5751795161483059E-2</v>
      </c>
      <c r="O49" s="23">
        <f t="shared" si="15"/>
        <v>1.5803297984807035E-2</v>
      </c>
      <c r="P49"/>
    </row>
    <row r="50" spans="1:16" ht="15.6" customHeight="1" x14ac:dyDescent="0.25">
      <c r="A50" s="28" t="s">
        <v>91</v>
      </c>
      <c r="B50" s="63">
        <v>171744</v>
      </c>
      <c r="C50" s="63">
        <v>182436</v>
      </c>
      <c r="D50" s="63">
        <v>184000</v>
      </c>
      <c r="E50" s="63">
        <v>175372</v>
      </c>
      <c r="F50" s="63">
        <v>184106</v>
      </c>
      <c r="G50" s="63">
        <v>183506</v>
      </c>
      <c r="H50" s="27"/>
      <c r="I50" s="28" t="str">
        <f t="shared" si="9"/>
        <v xml:space="preserve">                 World Total</v>
      </c>
      <c r="J50" s="23">
        <f t="shared" si="16"/>
        <v>1</v>
      </c>
      <c r="K50" s="23">
        <f t="shared" si="11"/>
        <v>1</v>
      </c>
      <c r="L50" s="23">
        <f t="shared" si="17"/>
        <v>1</v>
      </c>
      <c r="M50" s="23">
        <f t="shared" si="13"/>
        <v>1</v>
      </c>
      <c r="N50" s="23">
        <f t="shared" si="14"/>
        <v>1</v>
      </c>
      <c r="O50" s="23">
        <f t="shared" si="15"/>
        <v>1</v>
      </c>
      <c r="P50"/>
    </row>
    <row r="51" spans="1:16" ht="15.6" customHeight="1" x14ac:dyDescent="0.25">
      <c r="A51"/>
      <c r="B51" s="29"/>
      <c r="C51" s="29"/>
      <c r="D51" s="29"/>
      <c r="E51" s="29"/>
      <c r="F51" s="29"/>
      <c r="G51" s="29"/>
      <c r="H51"/>
      <c r="I51"/>
      <c r="J51"/>
      <c r="K51"/>
      <c r="L51"/>
      <c r="M51"/>
      <c r="N51"/>
      <c r="O51"/>
      <c r="P51"/>
    </row>
    <row r="52" spans="1:16" ht="15.6" customHeight="1" x14ac:dyDescent="0.25">
      <c r="A52" s="67" t="s">
        <v>45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</sheetData>
  <mergeCells count="4">
    <mergeCell ref="A1:G1"/>
    <mergeCell ref="I1:O1"/>
    <mergeCell ref="A19:E19"/>
    <mergeCell ref="I19:O19"/>
  </mergeCells>
  <hyperlinks>
    <hyperlink ref="A52" r:id="rId1" xr:uid="{00000000-0004-0000-01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46"/>
  <sheetViews>
    <sheetView showGridLines="0" zoomScaleNormal="100" workbookViewId="0">
      <selection sqref="A1:G1"/>
    </sheetView>
  </sheetViews>
  <sheetFormatPr defaultRowHeight="15" x14ac:dyDescent="0.25"/>
  <cols>
    <col min="1" max="1" width="19.5703125" style="31"/>
    <col min="2" max="7" width="12.28515625" style="18"/>
    <col min="8" max="8" width="9" style="31"/>
    <col min="9" max="9" width="21.7109375" style="31"/>
    <col min="10" max="11" width="8.7109375" style="18"/>
    <col min="12" max="13" width="9.85546875" style="18"/>
    <col min="14" max="14" width="10.85546875" style="18" customWidth="1"/>
    <col min="15" max="15" width="12" style="18" customWidth="1"/>
    <col min="16" max="1025" width="9" style="31"/>
  </cols>
  <sheetData>
    <row r="1" spans="1:16" ht="15.6" customHeight="1" x14ac:dyDescent="0.25">
      <c r="A1" s="70" t="s">
        <v>46</v>
      </c>
      <c r="B1" s="70"/>
      <c r="C1" s="70"/>
      <c r="D1" s="70"/>
      <c r="E1" s="70"/>
      <c r="F1" s="70"/>
      <c r="G1" s="70"/>
      <c r="H1"/>
      <c r="I1" s="70" t="s">
        <v>47</v>
      </c>
      <c r="J1" s="70"/>
      <c r="K1" s="70"/>
      <c r="L1" s="70"/>
      <c r="M1" s="70"/>
      <c r="N1" s="70"/>
      <c r="O1" s="70"/>
      <c r="P1"/>
    </row>
    <row r="2" spans="1:16" ht="25.5" customHeight="1" x14ac:dyDescent="0.25">
      <c r="A2" s="19" t="s">
        <v>22</v>
      </c>
      <c r="B2" s="20" t="s">
        <v>23</v>
      </c>
      <c r="C2" s="20" t="s">
        <v>24</v>
      </c>
      <c r="D2" s="20" t="s">
        <v>25</v>
      </c>
      <c r="E2" s="20" t="s">
        <v>26</v>
      </c>
      <c r="F2" s="20" t="s">
        <v>92</v>
      </c>
      <c r="G2" s="20" t="s">
        <v>118</v>
      </c>
      <c r="H2"/>
      <c r="I2" s="19" t="s">
        <v>22</v>
      </c>
      <c r="J2" s="20" t="str">
        <f t="shared" ref="J2:O2" si="0">B2</f>
        <v>2015/16</v>
      </c>
      <c r="K2" s="20" t="str">
        <f t="shared" si="0"/>
        <v>2016/17</v>
      </c>
      <c r="L2" s="20" t="str">
        <f t="shared" si="0"/>
        <v>2017/18</v>
      </c>
      <c r="M2" s="20" t="str">
        <f t="shared" si="0"/>
        <v>2018/19</v>
      </c>
      <c r="N2" s="20" t="str">
        <f t="shared" si="0"/>
        <v>2019/20Mar</v>
      </c>
      <c r="O2" s="20" t="str">
        <f t="shared" si="0"/>
        <v>2019/20Apr</v>
      </c>
      <c r="P2"/>
    </row>
    <row r="3" spans="1:16" ht="15.6" customHeight="1" x14ac:dyDescent="0.25">
      <c r="A3" s="22" t="s">
        <v>78</v>
      </c>
      <c r="B3" s="62">
        <v>11300</v>
      </c>
      <c r="C3" s="62">
        <v>18400</v>
      </c>
      <c r="D3" s="62">
        <v>18500</v>
      </c>
      <c r="E3" s="62">
        <v>19500</v>
      </c>
      <c r="F3" s="62">
        <v>19500</v>
      </c>
      <c r="G3" s="62">
        <v>19500</v>
      </c>
      <c r="H3" s="32"/>
      <c r="I3" s="22" t="s">
        <v>27</v>
      </c>
      <c r="J3" s="23">
        <f t="shared" ref="J3:J21" si="1">B3/$B$21</f>
        <v>1.5308666059739021E-2</v>
      </c>
      <c r="K3" s="23">
        <f t="shared" ref="K3:K21" si="2">C3/$C$21</f>
        <v>2.4329742051843507E-2</v>
      </c>
      <c r="L3" s="23">
        <f t="shared" ref="L3:L21" si="3">D3/$D$21</f>
        <v>2.4250082581362305E-2</v>
      </c>
      <c r="M3" s="23">
        <f t="shared" ref="M3:M21" si="4">E3/$E$21</f>
        <v>2.6659010745632025E-2</v>
      </c>
      <c r="N3" s="23">
        <f t="shared" ref="N3:N21" si="5">F3/$F$21</f>
        <v>2.5507100784441454E-2</v>
      </c>
      <c r="O3" s="23">
        <f t="shared" ref="O3:O21" si="6">G3/$G$21</f>
        <v>2.5508101765553074E-2</v>
      </c>
      <c r="P3"/>
    </row>
    <row r="4" spans="1:16" ht="15.6" customHeight="1" x14ac:dyDescent="0.25">
      <c r="A4" s="22" t="s">
        <v>79</v>
      </c>
      <c r="B4" s="63">
        <v>22275</v>
      </c>
      <c r="C4" s="63">
        <v>31819</v>
      </c>
      <c r="D4" s="63">
        <v>20941</v>
      </c>
      <c r="E4" s="63">
        <v>17298</v>
      </c>
      <c r="F4" s="63">
        <v>15200</v>
      </c>
      <c r="G4" s="63">
        <v>15200</v>
      </c>
      <c r="H4" s="32"/>
      <c r="I4" s="22" t="s">
        <v>48</v>
      </c>
      <c r="J4" s="23">
        <f t="shared" si="1"/>
        <v>3.0177038626609441E-2</v>
      </c>
      <c r="K4" s="23">
        <f t="shared" si="2"/>
        <v>4.2073264258022207E-2</v>
      </c>
      <c r="L4" s="23">
        <f t="shared" si="3"/>
        <v>2.744978266682746E-2</v>
      </c>
      <c r="M4" s="23">
        <f t="shared" si="4"/>
        <v>2.3648593224509885E-2</v>
      </c>
      <c r="N4" s="23">
        <f t="shared" si="5"/>
        <v>1.9882458047359493E-2</v>
      </c>
      <c r="O4" s="23">
        <f t="shared" si="6"/>
        <v>1.988323829930291E-2</v>
      </c>
      <c r="P4"/>
    </row>
    <row r="5" spans="1:16" ht="15.6" customHeight="1" x14ac:dyDescent="0.25">
      <c r="A5" s="22" t="s">
        <v>96</v>
      </c>
      <c r="B5" s="62">
        <v>5540</v>
      </c>
      <c r="C5" s="62">
        <v>6730</v>
      </c>
      <c r="D5" s="62">
        <v>4264</v>
      </c>
      <c r="E5" s="62">
        <v>5428</v>
      </c>
      <c r="F5" s="62">
        <v>5200</v>
      </c>
      <c r="G5" s="62">
        <v>5200</v>
      </c>
      <c r="H5" s="32"/>
      <c r="I5" s="22" t="s">
        <v>49</v>
      </c>
      <c r="J5" s="23">
        <f t="shared" si="1"/>
        <v>7.5053106168985993E-3</v>
      </c>
      <c r="K5" s="23">
        <f t="shared" si="2"/>
        <v>8.8988676091797166E-3</v>
      </c>
      <c r="L5" s="23">
        <f t="shared" si="3"/>
        <v>5.5893163311853443E-3</v>
      </c>
      <c r="M5" s="23">
        <f t="shared" si="4"/>
        <v>7.4207748885790062E-3</v>
      </c>
      <c r="N5" s="23">
        <f t="shared" si="5"/>
        <v>6.8018935425177207E-3</v>
      </c>
      <c r="O5" s="23">
        <f t="shared" si="6"/>
        <v>6.8021604708141531E-3</v>
      </c>
      <c r="P5"/>
    </row>
    <row r="6" spans="1:16" ht="15.6" customHeight="1" x14ac:dyDescent="0.25">
      <c r="A6" s="22" t="s">
        <v>80</v>
      </c>
      <c r="B6" s="63">
        <v>27647</v>
      </c>
      <c r="C6" s="63">
        <v>32140</v>
      </c>
      <c r="D6" s="63">
        <v>30377</v>
      </c>
      <c r="E6" s="63">
        <v>32201</v>
      </c>
      <c r="F6" s="63">
        <v>32350</v>
      </c>
      <c r="G6" s="63">
        <v>32350</v>
      </c>
      <c r="H6" s="32"/>
      <c r="I6" s="22" t="s">
        <v>29</v>
      </c>
      <c r="J6" s="23">
        <f t="shared" si="1"/>
        <v>3.7454751376425198E-2</v>
      </c>
      <c r="K6" s="23">
        <f t="shared" si="2"/>
        <v>4.2497712475339691E-2</v>
      </c>
      <c r="L6" s="23">
        <f t="shared" si="3"/>
        <v>3.9818635598596906E-2</v>
      </c>
      <c r="M6" s="23">
        <f t="shared" si="4"/>
        <v>4.4022913077953682E-2</v>
      </c>
      <c r="N6" s="23">
        <f t="shared" si="5"/>
        <v>4.2315626173163132E-2</v>
      </c>
      <c r="O6" s="23">
        <f t="shared" si="6"/>
        <v>4.2317286775161125E-2</v>
      </c>
      <c r="P6"/>
    </row>
    <row r="7" spans="1:16" ht="15.6" customHeight="1" x14ac:dyDescent="0.25">
      <c r="A7" s="22" t="s">
        <v>81</v>
      </c>
      <c r="B7" s="62">
        <v>132639</v>
      </c>
      <c r="C7" s="62">
        <v>133271</v>
      </c>
      <c r="D7" s="62">
        <v>134334</v>
      </c>
      <c r="E7" s="62">
        <v>131430</v>
      </c>
      <c r="F7" s="62">
        <v>133590</v>
      </c>
      <c r="G7" s="62">
        <v>133590</v>
      </c>
      <c r="H7" s="32"/>
      <c r="I7" s="22" t="s">
        <v>42</v>
      </c>
      <c r="J7" s="23">
        <f t="shared" si="1"/>
        <v>0.17969258030953311</v>
      </c>
      <c r="K7" s="23">
        <f t="shared" si="2"/>
        <v>0.17622005722778455</v>
      </c>
      <c r="L7" s="23">
        <f t="shared" si="3"/>
        <v>0.17608705910728237</v>
      </c>
      <c r="M7" s="23">
        <f t="shared" si="4"/>
        <v>0.17968173242555985</v>
      </c>
      <c r="N7" s="23">
        <f t="shared" si="5"/>
        <v>0.17474326122018122</v>
      </c>
      <c r="O7" s="23">
        <f t="shared" si="6"/>
        <v>0.1747501187107813</v>
      </c>
      <c r="P7"/>
    </row>
    <row r="8" spans="1:16" ht="15.6" customHeight="1" x14ac:dyDescent="0.25">
      <c r="A8" s="22" t="s">
        <v>98</v>
      </c>
      <c r="B8" s="63">
        <v>8100</v>
      </c>
      <c r="C8" s="63">
        <v>8100</v>
      </c>
      <c r="D8" s="63">
        <v>8450</v>
      </c>
      <c r="E8" s="63">
        <v>8450</v>
      </c>
      <c r="F8" s="63">
        <v>8770</v>
      </c>
      <c r="G8" s="63">
        <v>8770</v>
      </c>
      <c r="H8" s="32"/>
      <c r="I8" s="22" t="s">
        <v>43</v>
      </c>
      <c r="J8" s="23">
        <f t="shared" si="1"/>
        <v>1.0973468591494343E-2</v>
      </c>
      <c r="K8" s="23">
        <f t="shared" si="2"/>
        <v>1.071037557717024E-2</v>
      </c>
      <c r="L8" s="23">
        <f t="shared" si="3"/>
        <v>1.1076389070946565E-2</v>
      </c>
      <c r="M8" s="23">
        <f t="shared" si="4"/>
        <v>1.1552237989773877E-2</v>
      </c>
      <c r="N8" s="23">
        <f t="shared" si="5"/>
        <v>1.1471655070746233E-2</v>
      </c>
      <c r="O8" s="23">
        <f t="shared" si="6"/>
        <v>1.1472105255584638E-2</v>
      </c>
      <c r="P8"/>
    </row>
    <row r="9" spans="1:16" ht="15.6" customHeight="1" x14ac:dyDescent="0.25">
      <c r="A9" s="22" t="s">
        <v>82</v>
      </c>
      <c r="B9" s="62">
        <v>160480</v>
      </c>
      <c r="C9" s="62">
        <v>145369</v>
      </c>
      <c r="D9" s="62">
        <v>151125</v>
      </c>
      <c r="E9" s="62">
        <v>136863</v>
      </c>
      <c r="F9" s="62">
        <v>154000</v>
      </c>
      <c r="G9" s="62">
        <v>154000</v>
      </c>
      <c r="H9" s="32"/>
      <c r="I9" s="22" t="s">
        <v>50</v>
      </c>
      <c r="J9" s="23">
        <f t="shared" si="1"/>
        <v>0.21741015303247063</v>
      </c>
      <c r="K9" s="23">
        <f t="shared" si="2"/>
        <v>0.19221686262687168</v>
      </c>
      <c r="L9" s="23">
        <f t="shared" si="3"/>
        <v>0.19809695838423666</v>
      </c>
      <c r="M9" s="23">
        <f t="shared" si="4"/>
        <v>0.18710934295791978</v>
      </c>
      <c r="N9" s="23">
        <f t="shared" si="5"/>
        <v>0.20144069337456327</v>
      </c>
      <c r="O9" s="23">
        <f t="shared" si="6"/>
        <v>0.20144859855872685</v>
      </c>
      <c r="P9"/>
    </row>
    <row r="10" spans="1:16" ht="15.6" customHeight="1" x14ac:dyDescent="0.25">
      <c r="A10" s="22" t="s">
        <v>115</v>
      </c>
      <c r="B10" s="63">
        <v>86527</v>
      </c>
      <c r="C10" s="63">
        <v>87000</v>
      </c>
      <c r="D10" s="63">
        <v>98510</v>
      </c>
      <c r="E10" s="63">
        <v>99870</v>
      </c>
      <c r="F10" s="63">
        <v>103600</v>
      </c>
      <c r="G10" s="63">
        <v>103600</v>
      </c>
      <c r="H10" s="32"/>
      <c r="I10" s="22" t="s">
        <v>51</v>
      </c>
      <c r="J10" s="23">
        <f t="shared" si="1"/>
        <v>0.11722238479212728</v>
      </c>
      <c r="K10" s="23">
        <f t="shared" si="2"/>
        <v>0.11503736731034701</v>
      </c>
      <c r="L10" s="23">
        <f t="shared" si="3"/>
        <v>0.12912841270756759</v>
      </c>
      <c r="M10" s="23">
        <f t="shared" si="4"/>
        <v>0.13653514888032156</v>
      </c>
      <c r="N10" s="23">
        <f t="shared" si="5"/>
        <v>0.13551464827016074</v>
      </c>
      <c r="O10" s="23">
        <f t="shared" si="6"/>
        <v>0.1355199663031435</v>
      </c>
      <c r="P10"/>
    </row>
    <row r="11" spans="1:16" ht="15.6" customHeight="1" x14ac:dyDescent="0.25">
      <c r="A11" s="22" t="s">
        <v>116</v>
      </c>
      <c r="B11" s="62">
        <v>14500</v>
      </c>
      <c r="C11" s="62">
        <v>14500</v>
      </c>
      <c r="D11" s="62">
        <v>14000</v>
      </c>
      <c r="E11" s="62">
        <v>14500</v>
      </c>
      <c r="F11" s="62">
        <v>16800</v>
      </c>
      <c r="G11" s="62">
        <v>16800</v>
      </c>
      <c r="H11" s="32"/>
      <c r="I11" s="22" t="s">
        <v>30</v>
      </c>
      <c r="J11" s="23">
        <f t="shared" si="1"/>
        <v>1.9643863527983699E-2</v>
      </c>
      <c r="K11" s="23">
        <f t="shared" si="2"/>
        <v>1.9172894551724502E-2</v>
      </c>
      <c r="L11" s="23">
        <f t="shared" si="3"/>
        <v>1.8351413845355258E-2</v>
      </c>
      <c r="M11" s="23">
        <f t="shared" si="4"/>
        <v>1.9823366964700734E-2</v>
      </c>
      <c r="N11" s="23">
        <f t="shared" si="5"/>
        <v>2.1975348368134175E-2</v>
      </c>
      <c r="O11" s="23">
        <f t="shared" si="6"/>
        <v>2.1976210751861111E-2</v>
      </c>
      <c r="P11"/>
    </row>
    <row r="12" spans="1:16" ht="15.6" customHeight="1" x14ac:dyDescent="0.25">
      <c r="A12" s="22" t="s">
        <v>83</v>
      </c>
      <c r="B12" s="63">
        <v>13748</v>
      </c>
      <c r="C12" s="63">
        <v>14985</v>
      </c>
      <c r="D12" s="63">
        <v>14802</v>
      </c>
      <c r="E12" s="63">
        <v>13947</v>
      </c>
      <c r="F12" s="63">
        <v>11452</v>
      </c>
      <c r="G12" s="63">
        <v>11452</v>
      </c>
      <c r="H12" s="32"/>
      <c r="I12" s="22" t="s">
        <v>52</v>
      </c>
      <c r="J12" s="23">
        <f t="shared" si="1"/>
        <v>1.8625092122946201E-2</v>
      </c>
      <c r="K12" s="23">
        <f t="shared" si="2"/>
        <v>1.9814194817764943E-2</v>
      </c>
      <c r="L12" s="23">
        <f t="shared" si="3"/>
        <v>1.940268769563918E-2</v>
      </c>
      <c r="M12" s="23">
        <f t="shared" si="4"/>
        <v>1.9067344762529734E-2</v>
      </c>
      <c r="N12" s="23">
        <f t="shared" si="5"/>
        <v>1.4979862470944795E-2</v>
      </c>
      <c r="O12" s="23">
        <f t="shared" si="6"/>
        <v>1.4980450329185324E-2</v>
      </c>
      <c r="P12"/>
    </row>
    <row r="13" spans="1:16" ht="15.6" customHeight="1" x14ac:dyDescent="0.25">
      <c r="A13" s="22" t="s">
        <v>117</v>
      </c>
      <c r="B13" s="62">
        <v>25086</v>
      </c>
      <c r="C13" s="62">
        <v>25633</v>
      </c>
      <c r="D13" s="62">
        <v>26600</v>
      </c>
      <c r="E13" s="62">
        <v>25100</v>
      </c>
      <c r="F13" s="62">
        <v>25600</v>
      </c>
      <c r="G13" s="62">
        <v>25600</v>
      </c>
      <c r="H13" s="32"/>
      <c r="I13" s="22" t="s">
        <v>53</v>
      </c>
      <c r="J13" s="23">
        <f t="shared" si="1"/>
        <v>3.3985238652620625E-2</v>
      </c>
      <c r="K13" s="23">
        <f t="shared" si="2"/>
        <v>3.3893710761679602E-2</v>
      </c>
      <c r="L13" s="23">
        <f t="shared" si="3"/>
        <v>3.486768630617499E-2</v>
      </c>
      <c r="M13" s="23">
        <f t="shared" si="4"/>
        <v>3.4314931780275067E-2</v>
      </c>
      <c r="N13" s="23">
        <f t="shared" si="5"/>
        <v>3.3486245132394933E-2</v>
      </c>
      <c r="O13" s="23">
        <f t="shared" si="6"/>
        <v>3.3487559240931213E-2</v>
      </c>
      <c r="P13"/>
    </row>
    <row r="14" spans="1:16" ht="15.6" customHeight="1" x14ac:dyDescent="0.25">
      <c r="A14" s="22" t="s">
        <v>85</v>
      </c>
      <c r="B14" s="63">
        <v>61044</v>
      </c>
      <c r="C14" s="63">
        <v>72529</v>
      </c>
      <c r="D14" s="63">
        <v>85167</v>
      </c>
      <c r="E14" s="63">
        <v>71685</v>
      </c>
      <c r="F14" s="63">
        <v>73610</v>
      </c>
      <c r="G14" s="63">
        <v>73610</v>
      </c>
      <c r="H14" s="32"/>
      <c r="I14" s="22" t="s">
        <v>54</v>
      </c>
      <c r="J14" s="23">
        <f t="shared" si="1"/>
        <v>8.2699310703602549E-2</v>
      </c>
      <c r="K14" s="23">
        <f t="shared" si="2"/>
        <v>9.5902818547725963E-2</v>
      </c>
      <c r="L14" s="23">
        <f t="shared" si="3"/>
        <v>0.11163820449766937</v>
      </c>
      <c r="M14" s="23">
        <f t="shared" si="4"/>
        <v>9.8002624887211884E-2</v>
      </c>
      <c r="N14" s="23">
        <f t="shared" si="5"/>
        <v>9.6286035320140281E-2</v>
      </c>
      <c r="O14" s="23">
        <f t="shared" si="6"/>
        <v>9.6289813895505741E-2</v>
      </c>
      <c r="P14"/>
    </row>
    <row r="15" spans="1:16" ht="15.6" customHeight="1" x14ac:dyDescent="0.25">
      <c r="A15" s="22" t="s">
        <v>86</v>
      </c>
      <c r="B15" s="62">
        <v>19500</v>
      </c>
      <c r="C15" s="62">
        <v>17250</v>
      </c>
      <c r="D15" s="62">
        <v>21000</v>
      </c>
      <c r="E15" s="62">
        <v>19000</v>
      </c>
      <c r="F15" s="62">
        <v>18000</v>
      </c>
      <c r="G15" s="62">
        <v>18000</v>
      </c>
      <c r="H15" s="32"/>
      <c r="I15" s="22" t="s">
        <v>32</v>
      </c>
      <c r="J15" s="23">
        <f t="shared" si="1"/>
        <v>2.6417609572116009E-2</v>
      </c>
      <c r="K15" s="23">
        <f t="shared" si="2"/>
        <v>2.2809133173603287E-2</v>
      </c>
      <c r="L15" s="23">
        <f t="shared" si="3"/>
        <v>2.7527120768032886E-2</v>
      </c>
      <c r="M15" s="23">
        <f t="shared" si="4"/>
        <v>2.5975446367538894E-2</v>
      </c>
      <c r="N15" s="23">
        <f t="shared" si="5"/>
        <v>2.3545016108715188E-2</v>
      </c>
      <c r="O15" s="23">
        <f t="shared" si="6"/>
        <v>2.3545940091279759E-2</v>
      </c>
      <c r="P15"/>
    </row>
    <row r="16" spans="1:16" ht="15.6" customHeight="1" x14ac:dyDescent="0.25">
      <c r="A16" s="22" t="s">
        <v>87</v>
      </c>
      <c r="B16" s="63">
        <v>27274</v>
      </c>
      <c r="C16" s="63">
        <v>26791</v>
      </c>
      <c r="D16" s="63">
        <v>26981</v>
      </c>
      <c r="E16" s="63">
        <v>25057</v>
      </c>
      <c r="F16" s="63">
        <v>29000</v>
      </c>
      <c r="G16" s="63">
        <v>29171</v>
      </c>
      <c r="H16" s="32"/>
      <c r="I16" s="22" t="s">
        <v>33</v>
      </c>
      <c r="J16" s="23">
        <f t="shared" si="1"/>
        <v>3.6949429921532925E-2</v>
      </c>
      <c r="K16" s="23">
        <f t="shared" si="2"/>
        <v>3.5424897788638013E-2</v>
      </c>
      <c r="L16" s="23">
        <f t="shared" si="3"/>
        <v>3.5367106925823587E-2</v>
      </c>
      <c r="M16" s="23">
        <f t="shared" si="4"/>
        <v>3.4256145243759056E-2</v>
      </c>
      <c r="N16" s="23">
        <f t="shared" si="5"/>
        <v>3.7933637064041133E-2</v>
      </c>
      <c r="O16" s="23">
        <f t="shared" si="6"/>
        <v>3.815881213348455E-2</v>
      </c>
      <c r="P16"/>
    </row>
    <row r="17" spans="1:16" ht="15.6" customHeight="1" x14ac:dyDescent="0.25">
      <c r="A17" s="22" t="s">
        <v>111</v>
      </c>
      <c r="B17" s="62">
        <v>6965</v>
      </c>
      <c r="C17" s="62">
        <v>6940</v>
      </c>
      <c r="D17" s="62">
        <v>6941</v>
      </c>
      <c r="E17" s="62">
        <v>6000</v>
      </c>
      <c r="F17" s="62">
        <v>6800</v>
      </c>
      <c r="G17" s="62">
        <v>6800</v>
      </c>
      <c r="H17" s="32"/>
      <c r="I17" s="22" t="s">
        <v>44</v>
      </c>
      <c r="J17" s="23">
        <f t="shared" si="1"/>
        <v>9.4358282394763088E-3</v>
      </c>
      <c r="K17" s="23">
        <f t="shared" si="2"/>
        <v>9.1765440130322784E-3</v>
      </c>
      <c r="L17" s="23">
        <f t="shared" si="3"/>
        <v>9.0983688214722035E-3</v>
      </c>
      <c r="M17" s="23">
        <f t="shared" si="4"/>
        <v>8.2027725371175454E-3</v>
      </c>
      <c r="N17" s="23">
        <f t="shared" si="5"/>
        <v>8.8947838632924044E-3</v>
      </c>
      <c r="O17" s="23">
        <f t="shared" si="6"/>
        <v>8.8951329233723543E-3</v>
      </c>
      <c r="P17"/>
    </row>
    <row r="18" spans="1:16" ht="15.6" customHeight="1" x14ac:dyDescent="0.25">
      <c r="A18" s="22" t="s">
        <v>88</v>
      </c>
      <c r="B18" s="63">
        <v>59402</v>
      </c>
      <c r="C18" s="63">
        <v>51987</v>
      </c>
      <c r="D18" s="63">
        <v>53512</v>
      </c>
      <c r="E18" s="63">
        <v>53825</v>
      </c>
      <c r="F18" s="63">
        <v>58763</v>
      </c>
      <c r="G18" s="63">
        <v>58562</v>
      </c>
      <c r="H18" s="32"/>
      <c r="I18" s="22" t="s">
        <v>34</v>
      </c>
      <c r="J18" s="23">
        <f t="shared" si="1"/>
        <v>8.0474812502709492E-2</v>
      </c>
      <c r="K18" s="23">
        <f t="shared" si="2"/>
        <v>6.8740777176586332E-2</v>
      </c>
      <c r="L18" s="23">
        <f t="shared" si="3"/>
        <v>7.014434697804646E-2</v>
      </c>
      <c r="M18" s="23">
        <f t="shared" si="4"/>
        <v>7.3585705301725313E-2</v>
      </c>
      <c r="N18" s="23">
        <f t="shared" si="5"/>
        <v>7.6865321199801703E-2</v>
      </c>
      <c r="O18" s="23">
        <f t="shared" si="6"/>
        <v>7.660540797919585E-2</v>
      </c>
      <c r="P18"/>
    </row>
    <row r="19" spans="1:16" ht="15.6" customHeight="1" x14ac:dyDescent="0.25">
      <c r="A19" s="28" t="s">
        <v>89</v>
      </c>
      <c r="B19" s="62">
        <v>682027</v>
      </c>
      <c r="C19" s="62">
        <v>693444</v>
      </c>
      <c r="D19" s="62">
        <v>715504</v>
      </c>
      <c r="E19" s="62">
        <v>680154</v>
      </c>
      <c r="F19" s="62">
        <v>712235</v>
      </c>
      <c r="G19" s="62">
        <v>712205</v>
      </c>
      <c r="H19" s="32"/>
      <c r="I19" s="28" t="s">
        <v>35</v>
      </c>
      <c r="J19" s="23">
        <f t="shared" si="1"/>
        <v>0.92397553864828541</v>
      </c>
      <c r="K19" s="23">
        <f t="shared" si="2"/>
        <v>0.91691921996731351</v>
      </c>
      <c r="L19" s="23">
        <f t="shared" si="3"/>
        <v>0.93789357228621917</v>
      </c>
      <c r="M19" s="23">
        <f t="shared" si="4"/>
        <v>0.92985809203510783</v>
      </c>
      <c r="N19" s="23">
        <f t="shared" si="5"/>
        <v>0.93164358601059782</v>
      </c>
      <c r="O19" s="23">
        <f t="shared" si="6"/>
        <v>0.93164090348388351</v>
      </c>
      <c r="P19"/>
    </row>
    <row r="20" spans="1:16" ht="15.6" customHeight="1" x14ac:dyDescent="0.25">
      <c r="A20" s="28" t="s">
        <v>90</v>
      </c>
      <c r="B20" s="63">
        <v>56117</v>
      </c>
      <c r="C20" s="63">
        <v>62832</v>
      </c>
      <c r="D20" s="63">
        <v>47380</v>
      </c>
      <c r="E20" s="63">
        <v>51306</v>
      </c>
      <c r="F20" s="63">
        <v>52258</v>
      </c>
      <c r="G20" s="63">
        <v>52258</v>
      </c>
      <c r="H20" s="32"/>
      <c r="I20" s="28" t="s">
        <v>36</v>
      </c>
      <c r="J20" s="23">
        <f t="shared" si="1"/>
        <v>7.6024461351714576E-2</v>
      </c>
      <c r="K20" s="23">
        <f t="shared" si="2"/>
        <v>8.3080780032686485E-2</v>
      </c>
      <c r="L20" s="23">
        <f t="shared" si="3"/>
        <v>6.2106427713780867E-2</v>
      </c>
      <c r="M20" s="23">
        <f t="shared" si="4"/>
        <v>7.0141907964892128E-2</v>
      </c>
      <c r="N20" s="23">
        <f t="shared" si="5"/>
        <v>6.8356413989402121E-2</v>
      </c>
      <c r="O20" s="23">
        <f t="shared" si="6"/>
        <v>6.8359096516116546E-2</v>
      </c>
      <c r="P20"/>
    </row>
    <row r="21" spans="1:16" ht="15.6" customHeight="1" x14ac:dyDescent="0.25">
      <c r="A21" s="28" t="s">
        <v>91</v>
      </c>
      <c r="B21" s="62">
        <v>738144</v>
      </c>
      <c r="C21" s="62">
        <v>756276</v>
      </c>
      <c r="D21" s="62">
        <v>762884</v>
      </c>
      <c r="E21" s="62">
        <v>731460</v>
      </c>
      <c r="F21" s="62">
        <v>764493</v>
      </c>
      <c r="G21" s="62">
        <v>764463</v>
      </c>
      <c r="H21" s="32"/>
      <c r="I21" s="28" t="s">
        <v>37</v>
      </c>
      <c r="J21" s="23">
        <f t="shared" si="1"/>
        <v>1</v>
      </c>
      <c r="K21" s="23">
        <f t="shared" si="2"/>
        <v>1</v>
      </c>
      <c r="L21" s="23">
        <f t="shared" si="3"/>
        <v>1</v>
      </c>
      <c r="M21" s="23">
        <f t="shared" si="4"/>
        <v>1</v>
      </c>
      <c r="N21" s="23">
        <f t="shared" si="5"/>
        <v>1</v>
      </c>
      <c r="O21" s="23">
        <f t="shared" si="6"/>
        <v>1</v>
      </c>
      <c r="P21"/>
    </row>
    <row r="22" spans="1:16" ht="15.6" customHeight="1" x14ac:dyDescent="0.25">
      <c r="A22" s="33"/>
      <c r="B22" s="34"/>
      <c r="C22" s="34"/>
      <c r="D22" s="34"/>
      <c r="E22" s="34"/>
      <c r="F22" s="34"/>
      <c r="G22" s="34"/>
      <c r="H22" s="32"/>
      <c r="I22" s="33"/>
      <c r="J22" s="35"/>
      <c r="K22" s="35"/>
      <c r="L22" s="35"/>
      <c r="M22" s="35"/>
      <c r="N22" s="35"/>
      <c r="O22" s="35"/>
      <c r="P22"/>
    </row>
    <row r="23" spans="1:16" ht="15.6" customHeight="1" x14ac:dyDescent="0.25">
      <c r="A23" s="33"/>
      <c r="B23" s="34"/>
      <c r="C23" s="34"/>
      <c r="D23" s="34"/>
      <c r="E23" s="34"/>
      <c r="F23" s="34"/>
      <c r="G23" s="34"/>
      <c r="H23"/>
      <c r="I23"/>
      <c r="J23"/>
      <c r="K23"/>
      <c r="L23"/>
      <c r="M23"/>
      <c r="N23"/>
      <c r="O23"/>
      <c r="P23"/>
    </row>
    <row r="24" spans="1:16" ht="15.6" customHeight="1" x14ac:dyDescent="0.25">
      <c r="A24" s="70" t="s">
        <v>55</v>
      </c>
      <c r="B24" s="70"/>
      <c r="C24" s="70"/>
      <c r="D24" s="70"/>
      <c r="E24" s="70"/>
      <c r="F24" s="70"/>
      <c r="G24" s="70"/>
      <c r="H24"/>
      <c r="I24" s="70" t="s">
        <v>56</v>
      </c>
      <c r="J24" s="70"/>
      <c r="K24" s="70"/>
      <c r="L24" s="70"/>
      <c r="M24" s="70"/>
      <c r="N24" s="70"/>
      <c r="O24" s="70"/>
      <c r="P24"/>
    </row>
    <row r="25" spans="1:16" ht="25.5" customHeight="1" x14ac:dyDescent="0.25">
      <c r="A25" s="19" t="s">
        <v>22</v>
      </c>
      <c r="B25" s="20" t="s">
        <v>23</v>
      </c>
      <c r="C25" s="20" t="s">
        <v>24</v>
      </c>
      <c r="D25" s="20" t="s">
        <v>25</v>
      </c>
      <c r="E25" s="20" t="s">
        <v>26</v>
      </c>
      <c r="F25" s="20" t="s">
        <v>92</v>
      </c>
      <c r="G25" s="20" t="s">
        <v>118</v>
      </c>
      <c r="H25"/>
      <c r="I25" s="19" t="s">
        <v>22</v>
      </c>
      <c r="J25" s="20" t="str">
        <f t="shared" ref="J25:O25" si="7">J2</f>
        <v>2015/16</v>
      </c>
      <c r="K25" s="20" t="str">
        <f t="shared" si="7"/>
        <v>2016/17</v>
      </c>
      <c r="L25" s="20" t="str">
        <f t="shared" si="7"/>
        <v>2017/18</v>
      </c>
      <c r="M25" s="20" t="str">
        <f t="shared" si="7"/>
        <v>2018/19</v>
      </c>
      <c r="N25" s="20" t="str">
        <f t="shared" si="7"/>
        <v>2019/20Mar</v>
      </c>
      <c r="O25" s="20" t="str">
        <f t="shared" si="7"/>
        <v>2019/20Apr</v>
      </c>
      <c r="P25"/>
    </row>
    <row r="26" spans="1:16" ht="15.6" customHeight="1" x14ac:dyDescent="0.25">
      <c r="A26" s="22" t="s">
        <v>94</v>
      </c>
      <c r="B26" s="62">
        <v>10250</v>
      </c>
      <c r="C26" s="62">
        <v>10350</v>
      </c>
      <c r="D26" s="62">
        <v>10450</v>
      </c>
      <c r="E26" s="62">
        <v>10750</v>
      </c>
      <c r="F26" s="62">
        <v>10850</v>
      </c>
      <c r="G26" s="62">
        <v>10850</v>
      </c>
      <c r="H26" s="32"/>
      <c r="I26" s="22" t="s">
        <v>40</v>
      </c>
      <c r="J26" s="23">
        <f t="shared" ref="J26:J44" si="8">B26/$B$44</f>
        <v>1.4316542240783289E-2</v>
      </c>
      <c r="K26" s="23">
        <f t="shared" ref="K26:K44" si="9">C26/$C$44</f>
        <v>1.4015957878999626E-2</v>
      </c>
      <c r="L26" s="23">
        <f t="shared" ref="L26:L44" si="10">D26/$D$44</f>
        <v>1.4083899609424487E-2</v>
      </c>
      <c r="M26" s="23">
        <f t="shared" ref="M26:M44" si="11">E26/$E$44</f>
        <v>1.4585170612577166E-2</v>
      </c>
      <c r="N26" s="23">
        <f t="shared" ref="N26:N44" si="12">F26/$F$44</f>
        <v>1.4372269599934298E-2</v>
      </c>
      <c r="O26" s="23">
        <f t="shared" ref="O26:O44" si="13">G26/$G$44</f>
        <v>1.447091146736376E-2</v>
      </c>
      <c r="P26"/>
    </row>
    <row r="27" spans="1:16" ht="15.6" customHeight="1" x14ac:dyDescent="0.25">
      <c r="A27" s="22" t="s">
        <v>96</v>
      </c>
      <c r="B27" s="63">
        <v>11100</v>
      </c>
      <c r="C27" s="63">
        <v>12200</v>
      </c>
      <c r="D27" s="63">
        <v>12000</v>
      </c>
      <c r="E27" s="63">
        <v>12100</v>
      </c>
      <c r="F27" s="63">
        <v>12100</v>
      </c>
      <c r="G27" s="63">
        <v>12100</v>
      </c>
      <c r="H27" s="32"/>
      <c r="I27" s="22" t="s">
        <v>48</v>
      </c>
      <c r="J27" s="23">
        <f t="shared" si="8"/>
        <v>1.5503767694897025E-2</v>
      </c>
      <c r="K27" s="23">
        <f t="shared" si="9"/>
        <v>1.6521225712444004E-2</v>
      </c>
      <c r="L27" s="23">
        <f t="shared" si="10"/>
        <v>1.6172899073023335E-2</v>
      </c>
      <c r="M27" s="23">
        <f t="shared" si="11"/>
        <v>1.6416796689505461E-2</v>
      </c>
      <c r="N27" s="23">
        <f t="shared" si="12"/>
        <v>1.6028061028498158E-2</v>
      </c>
      <c r="O27" s="23">
        <f t="shared" si="13"/>
        <v>1.6138067166368803E-2</v>
      </c>
      <c r="P27"/>
    </row>
    <row r="28" spans="1:16" ht="15.6" customHeight="1" x14ac:dyDescent="0.25">
      <c r="A28" s="22" t="s">
        <v>80</v>
      </c>
      <c r="B28" s="62">
        <v>7987</v>
      </c>
      <c r="C28" s="62">
        <v>10671</v>
      </c>
      <c r="D28" s="62">
        <v>9029</v>
      </c>
      <c r="E28" s="62">
        <v>8971</v>
      </c>
      <c r="F28" s="62">
        <v>9900</v>
      </c>
      <c r="G28" s="62">
        <v>9900</v>
      </c>
      <c r="H28" s="32"/>
      <c r="I28" s="22" t="s">
        <v>41</v>
      </c>
      <c r="J28" s="23">
        <f t="shared" si="8"/>
        <v>1.1155729061184012E-2</v>
      </c>
      <c r="K28" s="23">
        <f t="shared" si="9"/>
        <v>1.4450655703072949E-2</v>
      </c>
      <c r="L28" s="23">
        <f t="shared" si="10"/>
        <v>1.2168758810860641E-2</v>
      </c>
      <c r="M28" s="23">
        <f t="shared" si="11"/>
        <v>1.2171494471202767E-2</v>
      </c>
      <c r="N28" s="23">
        <f t="shared" si="12"/>
        <v>1.3113868114225765E-2</v>
      </c>
      <c r="O28" s="23">
        <f t="shared" si="13"/>
        <v>1.3203873136119929E-2</v>
      </c>
      <c r="P28"/>
    </row>
    <row r="29" spans="1:16" ht="15.6" customHeight="1" x14ac:dyDescent="0.25">
      <c r="A29" s="22" t="s">
        <v>81</v>
      </c>
      <c r="B29" s="63">
        <v>117500</v>
      </c>
      <c r="C29" s="63">
        <v>119000</v>
      </c>
      <c r="D29" s="63">
        <v>121000</v>
      </c>
      <c r="E29" s="63">
        <v>125000</v>
      </c>
      <c r="F29" s="63">
        <v>128000</v>
      </c>
      <c r="G29" s="63">
        <v>126000</v>
      </c>
      <c r="H29" s="32"/>
      <c r="I29" s="22" t="s">
        <v>28</v>
      </c>
      <c r="J29" s="23">
        <f t="shared" si="8"/>
        <v>0.16411645983336942</v>
      </c>
      <c r="K29" s="23">
        <f t="shared" si="9"/>
        <v>0.16114966063777347</v>
      </c>
      <c r="L29" s="23">
        <f t="shared" si="10"/>
        <v>0.16307673231965195</v>
      </c>
      <c r="M29" s="23">
        <f t="shared" si="11"/>
        <v>0.1695950071229903</v>
      </c>
      <c r="N29" s="23">
        <f t="shared" si="12"/>
        <v>0.1695530422849392</v>
      </c>
      <c r="O29" s="23">
        <f t="shared" si="13"/>
        <v>0.16804929445970818</v>
      </c>
      <c r="P29"/>
    </row>
    <row r="30" spans="1:16" ht="15.6" customHeight="1" x14ac:dyDescent="0.25">
      <c r="A30" s="22" t="s">
        <v>98</v>
      </c>
      <c r="B30" s="62">
        <v>19200</v>
      </c>
      <c r="C30" s="62">
        <v>19400</v>
      </c>
      <c r="D30" s="62">
        <v>19800</v>
      </c>
      <c r="E30" s="62">
        <v>20100</v>
      </c>
      <c r="F30" s="62">
        <v>20400</v>
      </c>
      <c r="G30" s="62">
        <v>20400</v>
      </c>
      <c r="H30" s="32"/>
      <c r="I30" s="22" t="s">
        <v>29</v>
      </c>
      <c r="J30" s="23">
        <f t="shared" si="8"/>
        <v>2.6817327904686748E-2</v>
      </c>
      <c r="K30" s="23">
        <f t="shared" si="9"/>
        <v>2.6271457280443743E-2</v>
      </c>
      <c r="L30" s="23">
        <f t="shared" si="10"/>
        <v>2.6685283470488503E-2</v>
      </c>
      <c r="M30" s="23">
        <f t="shared" si="11"/>
        <v>2.7270877145376841E-2</v>
      </c>
      <c r="N30" s="23">
        <f t="shared" si="12"/>
        <v>2.7022516114162183E-2</v>
      </c>
      <c r="O30" s="23">
        <f t="shared" si="13"/>
        <v>2.7207981007762276E-2</v>
      </c>
      <c r="P30"/>
    </row>
    <row r="31" spans="1:16" ht="15.6" customHeight="1" x14ac:dyDescent="0.25">
      <c r="A31" s="22" t="s">
        <v>82</v>
      </c>
      <c r="B31" s="63">
        <v>129850</v>
      </c>
      <c r="C31" s="63">
        <v>128000</v>
      </c>
      <c r="D31" s="63">
        <v>130400</v>
      </c>
      <c r="E31" s="63">
        <v>122700</v>
      </c>
      <c r="F31" s="63">
        <v>126500</v>
      </c>
      <c r="G31" s="63">
        <v>125500</v>
      </c>
      <c r="H31" s="32"/>
      <c r="I31" s="22" t="s">
        <v>42</v>
      </c>
      <c r="J31" s="23">
        <f t="shared" si="8"/>
        <v>0.18136614731372783</v>
      </c>
      <c r="K31" s="23">
        <f t="shared" si="9"/>
        <v>0.17333745009777315</v>
      </c>
      <c r="L31" s="23">
        <f t="shared" si="10"/>
        <v>0.1757455032601869</v>
      </c>
      <c r="M31" s="23">
        <f t="shared" si="11"/>
        <v>0.16647445899192728</v>
      </c>
      <c r="N31" s="23">
        <f t="shared" si="12"/>
        <v>0.16756609257066254</v>
      </c>
      <c r="O31" s="23">
        <f t="shared" si="13"/>
        <v>0.16738243218010618</v>
      </c>
      <c r="P31"/>
    </row>
    <row r="32" spans="1:16" ht="15.6" customHeight="1" x14ac:dyDescent="0.25">
      <c r="A32" s="22" t="s">
        <v>115</v>
      </c>
      <c r="B32" s="62">
        <v>88548</v>
      </c>
      <c r="C32" s="62">
        <v>97234</v>
      </c>
      <c r="D32" s="62">
        <v>95677</v>
      </c>
      <c r="E32" s="62">
        <v>95629</v>
      </c>
      <c r="F32" s="62">
        <v>98000</v>
      </c>
      <c r="G32" s="62">
        <v>96112</v>
      </c>
      <c r="H32" s="32"/>
      <c r="I32" s="22" t="s">
        <v>43</v>
      </c>
      <c r="J32" s="23">
        <f t="shared" si="8"/>
        <v>0.12367816413042719</v>
      </c>
      <c r="K32" s="23">
        <f t="shared" si="9"/>
        <v>0.13167416892817871</v>
      </c>
      <c r="L32" s="23">
        <f t="shared" si="10"/>
        <v>0.12894787205080446</v>
      </c>
      <c r="M32" s="23">
        <f t="shared" si="11"/>
        <v>0.12974560748931552</v>
      </c>
      <c r="N32" s="23">
        <f t="shared" si="12"/>
        <v>0.12981404799940657</v>
      </c>
      <c r="O32" s="23">
        <f t="shared" si="13"/>
        <v>0.12818693483421803</v>
      </c>
      <c r="P32"/>
    </row>
    <row r="33" spans="1:16" ht="15.6" customHeight="1" x14ac:dyDescent="0.25">
      <c r="A33" s="22" t="s">
        <v>99</v>
      </c>
      <c r="B33" s="63">
        <v>9100</v>
      </c>
      <c r="C33" s="63">
        <v>10000</v>
      </c>
      <c r="D33" s="63">
        <v>10600</v>
      </c>
      <c r="E33" s="63">
        <v>10600</v>
      </c>
      <c r="F33" s="63">
        <v>10700</v>
      </c>
      <c r="G33" s="63">
        <v>10700</v>
      </c>
      <c r="H33" s="32"/>
      <c r="I33" s="22" t="s">
        <v>57</v>
      </c>
      <c r="J33" s="23">
        <f t="shared" si="8"/>
        <v>1.2710296038158823E-2</v>
      </c>
      <c r="K33" s="23">
        <f t="shared" si="9"/>
        <v>1.3541988288888527E-2</v>
      </c>
      <c r="L33" s="23">
        <f t="shared" si="10"/>
        <v>1.4286060847837279E-2</v>
      </c>
      <c r="M33" s="23">
        <f t="shared" si="11"/>
        <v>1.4381656604029578E-2</v>
      </c>
      <c r="N33" s="23">
        <f t="shared" si="12"/>
        <v>1.4173574628506635E-2</v>
      </c>
      <c r="O33" s="23">
        <f t="shared" si="13"/>
        <v>1.4270852783483156E-2</v>
      </c>
      <c r="P33"/>
    </row>
    <row r="34" spans="1:16" ht="15.6" customHeight="1" x14ac:dyDescent="0.25">
      <c r="A34" s="22" t="s">
        <v>116</v>
      </c>
      <c r="B34" s="62">
        <v>16100</v>
      </c>
      <c r="C34" s="62">
        <v>16250</v>
      </c>
      <c r="D34" s="62">
        <v>15900</v>
      </c>
      <c r="E34" s="62">
        <v>16100</v>
      </c>
      <c r="F34" s="62">
        <v>16400</v>
      </c>
      <c r="G34" s="62">
        <v>16400</v>
      </c>
      <c r="H34" s="32"/>
      <c r="I34" s="22" t="s">
        <v>58</v>
      </c>
      <c r="J34" s="23">
        <f t="shared" si="8"/>
        <v>2.2487446836742534E-2</v>
      </c>
      <c r="K34" s="23">
        <f t="shared" si="9"/>
        <v>2.2005730969443856E-2</v>
      </c>
      <c r="L34" s="23">
        <f t="shared" si="10"/>
        <v>2.1429091271755917E-2</v>
      </c>
      <c r="M34" s="23">
        <f t="shared" si="11"/>
        <v>2.1843836917441149E-2</v>
      </c>
      <c r="N34" s="23">
        <f t="shared" si="12"/>
        <v>2.1723983542757834E-2</v>
      </c>
      <c r="O34" s="23">
        <f t="shared" si="13"/>
        <v>2.1873082770946146E-2</v>
      </c>
      <c r="P34"/>
    </row>
    <row r="35" spans="1:16" ht="15.6" customHeight="1" x14ac:dyDescent="0.25">
      <c r="A35" s="22" t="s">
        <v>104</v>
      </c>
      <c r="B35" s="63">
        <v>9800</v>
      </c>
      <c r="C35" s="63">
        <v>10200</v>
      </c>
      <c r="D35" s="63">
        <v>10500</v>
      </c>
      <c r="E35" s="63">
        <v>10700</v>
      </c>
      <c r="F35" s="63">
        <v>10800</v>
      </c>
      <c r="G35" s="63">
        <v>10800</v>
      </c>
      <c r="H35" s="32"/>
      <c r="I35" s="22" t="s">
        <v>51</v>
      </c>
      <c r="J35" s="23">
        <f t="shared" si="8"/>
        <v>1.3688011118017193E-2</v>
      </c>
      <c r="K35" s="23">
        <f t="shared" si="9"/>
        <v>1.3812828054666298E-2</v>
      </c>
      <c r="L35" s="23">
        <f t="shared" si="10"/>
        <v>1.4151286688895417E-2</v>
      </c>
      <c r="M35" s="23">
        <f t="shared" si="11"/>
        <v>1.451733260972797E-2</v>
      </c>
      <c r="N35" s="23">
        <f t="shared" si="12"/>
        <v>1.4306037942791745E-2</v>
      </c>
      <c r="O35" s="23">
        <f t="shared" si="13"/>
        <v>1.4404225239403559E-2</v>
      </c>
      <c r="P35" s="32"/>
    </row>
    <row r="36" spans="1:16" ht="15.6" customHeight="1" x14ac:dyDescent="0.25">
      <c r="A36" s="22" t="s">
        <v>117</v>
      </c>
      <c r="B36" s="62">
        <v>24400</v>
      </c>
      <c r="C36" s="62">
        <v>24500</v>
      </c>
      <c r="D36" s="62">
        <v>25000</v>
      </c>
      <c r="E36" s="62">
        <v>25300</v>
      </c>
      <c r="F36" s="62">
        <v>25400</v>
      </c>
      <c r="G36" s="62">
        <v>25400</v>
      </c>
      <c r="H36" s="32"/>
      <c r="I36" s="22" t="s">
        <v>52</v>
      </c>
      <c r="J36" s="23">
        <f t="shared" si="8"/>
        <v>3.4080354212206072E-2</v>
      </c>
      <c r="K36" s="23">
        <f t="shared" si="9"/>
        <v>3.3177871307776892E-2</v>
      </c>
      <c r="L36" s="23">
        <f t="shared" si="10"/>
        <v>3.369353973546528E-2</v>
      </c>
      <c r="M36" s="23">
        <f t="shared" si="11"/>
        <v>3.4326029441693238E-2</v>
      </c>
      <c r="N36" s="23">
        <f t="shared" si="12"/>
        <v>3.3645681828417623E-2</v>
      </c>
      <c r="O36" s="23">
        <f t="shared" si="13"/>
        <v>3.3876603803782442E-2</v>
      </c>
      <c r="P36" s="32"/>
    </row>
    <row r="37" spans="1:16" ht="15.6" customHeight="1" x14ac:dyDescent="0.25">
      <c r="A37" s="22" t="s">
        <v>85</v>
      </c>
      <c r="B37" s="63">
        <v>37000</v>
      </c>
      <c r="C37" s="63">
        <v>40000</v>
      </c>
      <c r="D37" s="63">
        <v>43000</v>
      </c>
      <c r="E37" s="63">
        <v>40500</v>
      </c>
      <c r="F37" s="63">
        <v>39500</v>
      </c>
      <c r="G37" s="63">
        <v>40000</v>
      </c>
      <c r="H37" s="32"/>
      <c r="I37" s="22" t="s">
        <v>53</v>
      </c>
      <c r="J37" s="23">
        <f t="shared" si="8"/>
        <v>5.1679225649656754E-2</v>
      </c>
      <c r="K37" s="23">
        <f t="shared" si="9"/>
        <v>5.4167953155554109E-2</v>
      </c>
      <c r="L37" s="23">
        <f t="shared" si="10"/>
        <v>5.7952888345000286E-2</v>
      </c>
      <c r="M37" s="23">
        <f t="shared" si="11"/>
        <v>5.4948782307848859E-2</v>
      </c>
      <c r="N37" s="23">
        <f t="shared" si="12"/>
        <v>5.2323009142617949E-2</v>
      </c>
      <c r="O37" s="23">
        <f t="shared" si="13"/>
        <v>5.3348982368161324E-2</v>
      </c>
      <c r="P37" s="32"/>
    </row>
    <row r="38" spans="1:16" ht="15.6" customHeight="1" x14ac:dyDescent="0.25">
      <c r="A38" s="22" t="s">
        <v>86</v>
      </c>
      <c r="B38" s="62">
        <v>18000</v>
      </c>
      <c r="C38" s="62">
        <v>17400</v>
      </c>
      <c r="D38" s="62">
        <v>18500</v>
      </c>
      <c r="E38" s="62">
        <v>18800</v>
      </c>
      <c r="F38" s="62">
        <v>19700</v>
      </c>
      <c r="G38" s="62">
        <v>19700</v>
      </c>
      <c r="H38" s="32"/>
      <c r="I38" s="22" t="s">
        <v>31</v>
      </c>
      <c r="J38" s="23">
        <f t="shared" si="8"/>
        <v>2.5141244910643824E-2</v>
      </c>
      <c r="K38" s="23">
        <f t="shared" si="9"/>
        <v>2.3563059622666038E-2</v>
      </c>
      <c r="L38" s="23">
        <f t="shared" si="10"/>
        <v>2.4933219404244308E-2</v>
      </c>
      <c r="M38" s="23">
        <f t="shared" si="11"/>
        <v>2.5507089071297742E-2</v>
      </c>
      <c r="N38" s="23">
        <f t="shared" si="12"/>
        <v>2.6095272914166422E-2</v>
      </c>
      <c r="O38" s="23">
        <f t="shared" si="13"/>
        <v>2.6274373816319453E-2</v>
      </c>
      <c r="P38" s="32"/>
    </row>
    <row r="39" spans="1:16" ht="15.6" customHeight="1" x14ac:dyDescent="0.25">
      <c r="A39" s="22" t="s">
        <v>87</v>
      </c>
      <c r="B39" s="63">
        <v>12200</v>
      </c>
      <c r="C39" s="63">
        <v>10300</v>
      </c>
      <c r="D39" s="63">
        <v>9800</v>
      </c>
      <c r="E39" s="63">
        <v>8800</v>
      </c>
      <c r="F39" s="63">
        <v>8900</v>
      </c>
      <c r="G39" s="63">
        <v>9100</v>
      </c>
      <c r="H39" s="32"/>
      <c r="I39" s="22" t="s">
        <v>32</v>
      </c>
      <c r="J39" s="23">
        <f t="shared" si="8"/>
        <v>1.7040177106103036E-2</v>
      </c>
      <c r="K39" s="23">
        <f t="shared" si="9"/>
        <v>1.3948247937555183E-2</v>
      </c>
      <c r="L39" s="23">
        <f t="shared" si="10"/>
        <v>1.3207867576302389E-2</v>
      </c>
      <c r="M39" s="23">
        <f t="shared" si="11"/>
        <v>1.1939488501458517E-2</v>
      </c>
      <c r="N39" s="23">
        <f t="shared" si="12"/>
        <v>1.1789234971374678E-2</v>
      </c>
      <c r="O39" s="23">
        <f t="shared" si="13"/>
        <v>1.2136893488756703E-2</v>
      </c>
      <c r="P39" s="32"/>
    </row>
    <row r="40" spans="1:16" ht="15.6" customHeight="1" x14ac:dyDescent="0.25">
      <c r="A40" s="22" t="s">
        <v>111</v>
      </c>
      <c r="B40" s="62">
        <v>9350</v>
      </c>
      <c r="C40" s="62">
        <v>9300</v>
      </c>
      <c r="D40" s="62">
        <v>9700</v>
      </c>
      <c r="E40" s="62">
        <v>9600</v>
      </c>
      <c r="F40" s="62">
        <v>9600</v>
      </c>
      <c r="G40" s="62">
        <v>9500</v>
      </c>
      <c r="H40" s="32"/>
      <c r="I40" s="22" t="s">
        <v>44</v>
      </c>
      <c r="J40" s="23">
        <f t="shared" si="8"/>
        <v>1.3059479995251097E-2</v>
      </c>
      <c r="K40" s="23">
        <f t="shared" si="9"/>
        <v>1.2594049108666331E-2</v>
      </c>
      <c r="L40" s="23">
        <f t="shared" si="10"/>
        <v>1.3073093417360529E-2</v>
      </c>
      <c r="M40" s="23">
        <f t="shared" si="11"/>
        <v>1.3024896547045655E-2</v>
      </c>
      <c r="N40" s="23">
        <f t="shared" si="12"/>
        <v>1.2716478171370438E-2</v>
      </c>
      <c r="O40" s="23">
        <f t="shared" si="13"/>
        <v>1.2670383312438315E-2</v>
      </c>
      <c r="P40" s="32"/>
    </row>
    <row r="41" spans="1:16" ht="15.6" customHeight="1" x14ac:dyDescent="0.25">
      <c r="A41" s="22" t="s">
        <v>88</v>
      </c>
      <c r="B41" s="63">
        <v>160763</v>
      </c>
      <c r="C41" s="63">
        <v>167907</v>
      </c>
      <c r="D41" s="63">
        <v>169939</v>
      </c>
      <c r="E41" s="63">
        <v>168371</v>
      </c>
      <c r="F41" s="63">
        <v>173662</v>
      </c>
      <c r="G41" s="63">
        <v>173547</v>
      </c>
      <c r="H41" s="32"/>
      <c r="I41" s="22" t="s">
        <v>34</v>
      </c>
      <c r="J41" s="23">
        <f t="shared" si="8"/>
        <v>0.22454344197610185</v>
      </c>
      <c r="K41" s="23">
        <f t="shared" si="9"/>
        <v>0.22737946276224061</v>
      </c>
      <c r="L41" s="23">
        <f t="shared" si="10"/>
        <v>0.22903385796420939</v>
      </c>
      <c r="M41" s="23">
        <f t="shared" si="11"/>
        <v>0.22843904755444</v>
      </c>
      <c r="N41" s="23">
        <f t="shared" si="12"/>
        <v>0.23003844085380554</v>
      </c>
      <c r="O41" s="23">
        <f t="shared" si="13"/>
        <v>0.23146389607618234</v>
      </c>
      <c r="P41" s="32"/>
    </row>
    <row r="42" spans="1:16" ht="15.6" customHeight="1" x14ac:dyDescent="0.25">
      <c r="A42" s="28" t="s">
        <v>89</v>
      </c>
      <c r="B42" s="62">
        <v>684012</v>
      </c>
      <c r="C42" s="62">
        <v>706579</v>
      </c>
      <c r="D42" s="62">
        <v>712732</v>
      </c>
      <c r="E42" s="62">
        <v>707026</v>
      </c>
      <c r="F42" s="62">
        <v>723220</v>
      </c>
      <c r="G42" s="62">
        <v>718481</v>
      </c>
      <c r="H42" s="32"/>
      <c r="I42" s="28" t="s">
        <v>35</v>
      </c>
      <c r="J42" s="23">
        <f t="shared" si="8"/>
        <v>0.95538406743440585</v>
      </c>
      <c r="K42" s="23">
        <f t="shared" si="9"/>
        <v>0.95684845431745669</v>
      </c>
      <c r="L42" s="23">
        <f t="shared" si="10"/>
        <v>0.96057855850950558</v>
      </c>
      <c r="M42" s="23">
        <f t="shared" si="11"/>
        <v>0.95926463604911472</v>
      </c>
      <c r="N42" s="23">
        <f t="shared" si="12"/>
        <v>0.95800118157276337</v>
      </c>
      <c r="O42" s="23">
        <f t="shared" si="13"/>
        <v>0.95825575502147298</v>
      </c>
      <c r="P42" s="32"/>
    </row>
    <row r="43" spans="1:16" ht="15.6" customHeight="1" x14ac:dyDescent="0.25">
      <c r="A43" s="28" t="s">
        <v>90</v>
      </c>
      <c r="B43" s="63">
        <v>31943</v>
      </c>
      <c r="C43" s="63">
        <v>31865</v>
      </c>
      <c r="D43" s="63">
        <v>29250</v>
      </c>
      <c r="E43" s="63">
        <v>30024</v>
      </c>
      <c r="F43" s="63">
        <v>31706</v>
      </c>
      <c r="G43" s="63">
        <v>31299</v>
      </c>
      <c r="H43" s="32"/>
      <c r="I43" s="28" t="s">
        <v>36</v>
      </c>
      <c r="J43" s="23">
        <f t="shared" si="8"/>
        <v>4.4615932565594207E-2</v>
      </c>
      <c r="K43" s="23">
        <f t="shared" si="9"/>
        <v>4.3151545682543292E-2</v>
      </c>
      <c r="L43" s="23">
        <f t="shared" si="10"/>
        <v>3.9421441490494376E-2</v>
      </c>
      <c r="M43" s="23">
        <f t="shared" si="11"/>
        <v>4.0735363950885284E-2</v>
      </c>
      <c r="N43" s="23">
        <f t="shared" si="12"/>
        <v>4.199881842723658E-2</v>
      </c>
      <c r="O43" s="23">
        <f t="shared" si="13"/>
        <v>4.1744244978527037E-2</v>
      </c>
      <c r="P43" s="32"/>
    </row>
    <row r="44" spans="1:16" ht="15.6" customHeight="1" x14ac:dyDescent="0.25">
      <c r="A44" s="28" t="s">
        <v>91</v>
      </c>
      <c r="B44" s="62">
        <v>715955</v>
      </c>
      <c r="C44" s="62">
        <v>738444</v>
      </c>
      <c r="D44" s="62">
        <v>741982</v>
      </c>
      <c r="E44" s="62">
        <v>737050</v>
      </c>
      <c r="F44" s="62">
        <v>754926</v>
      </c>
      <c r="G44" s="62">
        <v>749780</v>
      </c>
      <c r="H44" s="32"/>
      <c r="I44" s="28" t="s">
        <v>37</v>
      </c>
      <c r="J44" s="23">
        <f t="shared" si="8"/>
        <v>1</v>
      </c>
      <c r="K44" s="23">
        <f t="shared" si="9"/>
        <v>1</v>
      </c>
      <c r="L44" s="23">
        <f t="shared" si="10"/>
        <v>1</v>
      </c>
      <c r="M44" s="23">
        <f t="shared" si="11"/>
        <v>1</v>
      </c>
      <c r="N44" s="23">
        <f t="shared" si="12"/>
        <v>1</v>
      </c>
      <c r="O44" s="23">
        <f t="shared" si="13"/>
        <v>1</v>
      </c>
      <c r="P44" s="32"/>
    </row>
    <row r="45" spans="1:16" ht="15.6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6" customHeight="1" x14ac:dyDescent="0.25">
      <c r="A46" s="67" t="s">
        <v>59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</sheetData>
  <mergeCells count="4">
    <mergeCell ref="A1:G1"/>
    <mergeCell ref="I1:O1"/>
    <mergeCell ref="A24:G24"/>
    <mergeCell ref="I24:O24"/>
  </mergeCells>
  <hyperlinks>
    <hyperlink ref="A46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9"/>
  <sheetViews>
    <sheetView showGridLines="0" zoomScaleNormal="100" workbookViewId="0">
      <selection activeCell="I20" sqref="I20"/>
    </sheetView>
  </sheetViews>
  <sheetFormatPr defaultRowHeight="15" x14ac:dyDescent="0.25"/>
  <cols>
    <col min="1" max="1" width="21.85546875" style="17"/>
    <col min="2" max="7" width="12.28515625" style="18"/>
    <col min="8" max="8" width="9" style="37"/>
    <col min="9" max="9" width="20.7109375" style="17"/>
    <col min="10" max="10" width="19.7109375" style="18"/>
    <col min="11" max="11" width="8.7109375" style="18"/>
    <col min="12" max="13" width="10.140625" style="18"/>
    <col min="14" max="1025" width="9" style="17"/>
  </cols>
  <sheetData>
    <row r="1" spans="1:16" ht="15.6" customHeight="1" x14ac:dyDescent="0.25">
      <c r="A1" s="70" t="s">
        <v>60</v>
      </c>
      <c r="B1" s="70"/>
      <c r="C1" s="70"/>
      <c r="D1" s="70"/>
      <c r="E1" s="70"/>
      <c r="F1" s="70"/>
      <c r="G1" s="70"/>
      <c r="H1"/>
      <c r="I1" s="70" t="s">
        <v>61</v>
      </c>
      <c r="J1" s="70"/>
      <c r="K1" s="70"/>
      <c r="L1" s="70"/>
      <c r="M1" s="70"/>
      <c r="N1" s="70"/>
      <c r="O1" s="70"/>
      <c r="P1"/>
    </row>
    <row r="2" spans="1:16" ht="25.5" customHeight="1" x14ac:dyDescent="0.25">
      <c r="A2" s="19" t="s">
        <v>22</v>
      </c>
      <c r="B2" s="20" t="s">
        <v>23</v>
      </c>
      <c r="C2" s="20" t="s">
        <v>24</v>
      </c>
      <c r="D2" s="20" t="s">
        <v>25</v>
      </c>
      <c r="E2" s="20" t="s">
        <v>26</v>
      </c>
      <c r="F2" s="38" t="s">
        <v>92</v>
      </c>
      <c r="G2" s="38" t="s">
        <v>118</v>
      </c>
      <c r="H2"/>
      <c r="I2" s="19" t="s">
        <v>22</v>
      </c>
      <c r="J2" s="20" t="str">
        <f t="shared" ref="J2:O2" si="0">B2</f>
        <v>2015/16</v>
      </c>
      <c r="K2" s="20" t="str">
        <f t="shared" si="0"/>
        <v>2016/17</v>
      </c>
      <c r="L2" s="20" t="str">
        <f t="shared" si="0"/>
        <v>2017/18</v>
      </c>
      <c r="M2" s="20" t="str">
        <f t="shared" si="0"/>
        <v>2018/19</v>
      </c>
      <c r="N2" s="20" t="str">
        <f t="shared" si="0"/>
        <v>2019/20Mar</v>
      </c>
      <c r="O2" s="20" t="str">
        <f t="shared" si="0"/>
        <v>2019/20Apr</v>
      </c>
      <c r="P2"/>
    </row>
    <row r="3" spans="1:16" ht="15.6" customHeight="1" x14ac:dyDescent="0.25">
      <c r="A3" s="22" t="s">
        <v>80</v>
      </c>
      <c r="B3" s="62">
        <v>5178</v>
      </c>
      <c r="C3" s="62">
        <v>6931</v>
      </c>
      <c r="D3" s="62">
        <v>6732</v>
      </c>
      <c r="E3" s="62">
        <v>6040</v>
      </c>
      <c r="F3" s="62">
        <v>5990</v>
      </c>
      <c r="G3" s="62">
        <v>5990</v>
      </c>
      <c r="H3"/>
      <c r="I3" s="22" t="str">
        <f t="shared" ref="I3:I13" si="1">A3</f>
        <v xml:space="preserve">            Canada</v>
      </c>
      <c r="J3" s="23">
        <f>B3/$B$13</f>
        <v>2.1138749066147385E-2</v>
      </c>
      <c r="K3" s="23">
        <f t="shared" ref="K3:K13" si="2">C3/$C$13</f>
        <v>2.6375173621020986E-2</v>
      </c>
      <c r="L3" s="23">
        <f>D3/$D$13</f>
        <v>2.3730378903509854E-2</v>
      </c>
      <c r="M3" s="23">
        <f t="shared" ref="M3:M13" si="3">E3/$E$13</f>
        <v>2.1719040478681898E-2</v>
      </c>
      <c r="N3" s="23">
        <f t="shared" ref="N3:N13" si="4">F3/$F$13</f>
        <v>2.086104939088522E-2</v>
      </c>
      <c r="O3" s="23">
        <f t="shared" ref="O3:O13" si="5">G3/$G$13</f>
        <v>2.0459047749163194E-2</v>
      </c>
      <c r="P3"/>
    </row>
    <row r="4" spans="1:16" ht="15.6" customHeight="1" x14ac:dyDescent="0.25">
      <c r="A4" s="22" t="s">
        <v>81</v>
      </c>
      <c r="B4" s="63">
        <v>96996</v>
      </c>
      <c r="C4" s="63">
        <v>114929</v>
      </c>
      <c r="D4" s="63">
        <v>131196</v>
      </c>
      <c r="E4" s="63">
        <v>139765</v>
      </c>
      <c r="F4" s="63">
        <v>148255</v>
      </c>
      <c r="G4" s="63">
        <v>150355</v>
      </c>
      <c r="H4"/>
      <c r="I4" s="22" t="str">
        <f t="shared" si="1"/>
        <v xml:space="preserve">            China</v>
      </c>
      <c r="J4" s="23">
        <f>B4/$B$13</f>
        <v>0.39597800394361365</v>
      </c>
      <c r="K4" s="23">
        <f t="shared" si="2"/>
        <v>0.43734992484350327</v>
      </c>
      <c r="L4" s="23">
        <f>D4/$D$13</f>
        <v>0.46246743770423038</v>
      </c>
      <c r="M4" s="23">
        <f t="shared" si="3"/>
        <v>0.50257643915612182</v>
      </c>
      <c r="N4" s="23">
        <f t="shared" si="4"/>
        <v>0.51631967903934695</v>
      </c>
      <c r="O4" s="23">
        <f t="shared" si="5"/>
        <v>0.51354259170708383</v>
      </c>
      <c r="P4"/>
    </row>
    <row r="5" spans="1:16" ht="15.6" customHeight="1" x14ac:dyDescent="0.25">
      <c r="A5" s="22" t="s">
        <v>82</v>
      </c>
      <c r="B5" s="62">
        <v>15490</v>
      </c>
      <c r="C5" s="62">
        <v>10719</v>
      </c>
      <c r="D5" s="62">
        <v>13885</v>
      </c>
      <c r="E5" s="62">
        <v>10500</v>
      </c>
      <c r="F5" s="62">
        <v>10300</v>
      </c>
      <c r="G5" s="62">
        <v>10300</v>
      </c>
      <c r="H5"/>
      <c r="I5" s="22" t="str">
        <f t="shared" si="1"/>
        <v xml:space="preserve">            European Union</v>
      </c>
      <c r="J5" s="23">
        <v>7.3244398445546893E-2</v>
      </c>
      <c r="K5" s="23">
        <f t="shared" si="2"/>
        <v>4.0789999429191162E-2</v>
      </c>
      <c r="L5" s="23">
        <v>6.8902256082865695E-2</v>
      </c>
      <c r="M5" s="23">
        <f t="shared" si="3"/>
        <v>3.7756610103668861E-2</v>
      </c>
      <c r="N5" s="23">
        <f t="shared" si="4"/>
        <v>3.5871253543592281E-2</v>
      </c>
      <c r="O5" s="23">
        <f t="shared" si="5"/>
        <v>3.5179998633786458E-2</v>
      </c>
      <c r="P5"/>
    </row>
    <row r="6" spans="1:16" ht="15.6" customHeight="1" x14ac:dyDescent="0.25">
      <c r="A6" s="22" t="s">
        <v>115</v>
      </c>
      <c r="B6" s="63">
        <v>14540</v>
      </c>
      <c r="C6" s="63">
        <v>9800</v>
      </c>
      <c r="D6" s="63">
        <v>13230</v>
      </c>
      <c r="E6" s="63">
        <v>16992</v>
      </c>
      <c r="F6" s="63">
        <v>22112</v>
      </c>
      <c r="G6" s="63">
        <v>24000</v>
      </c>
      <c r="H6"/>
      <c r="I6" s="22" t="str">
        <f t="shared" si="1"/>
        <v xml:space="preserve">            India</v>
      </c>
      <c r="J6" s="23">
        <v>8.2101397714098107E-2</v>
      </c>
      <c r="K6" s="23">
        <f t="shared" si="2"/>
        <v>3.7292843959891166E-2</v>
      </c>
      <c r="L6" s="23">
        <v>5.8529291697201898E-2</v>
      </c>
      <c r="M6" s="23">
        <f t="shared" si="3"/>
        <v>6.1100982750622986E-2</v>
      </c>
      <c r="N6" s="23">
        <f t="shared" si="4"/>
        <v>7.7008267801544905E-2</v>
      </c>
      <c r="O6" s="23">
        <f t="shared" si="5"/>
        <v>8.1972812350570398E-2</v>
      </c>
      <c r="P6"/>
    </row>
    <row r="7" spans="1:16" ht="15.6" customHeight="1" x14ac:dyDescent="0.25">
      <c r="A7" s="22" t="s">
        <v>116</v>
      </c>
      <c r="B7" s="62">
        <v>11166</v>
      </c>
      <c r="C7" s="62">
        <v>10416</v>
      </c>
      <c r="D7" s="62">
        <v>8066</v>
      </c>
      <c r="E7" s="62">
        <v>6236</v>
      </c>
      <c r="F7" s="62">
        <v>6136</v>
      </c>
      <c r="G7" s="62">
        <v>6156</v>
      </c>
      <c r="H7"/>
      <c r="I7" s="22" t="str">
        <f t="shared" si="1"/>
        <v xml:space="preserve">            Iran</v>
      </c>
      <c r="J7" s="23">
        <v>4.2399152116474499E-2</v>
      </c>
      <c r="K7" s="23">
        <f t="shared" si="2"/>
        <v>3.9636965580227182E-2</v>
      </c>
      <c r="L7" s="23">
        <v>4.4369137848778002E-2</v>
      </c>
      <c r="M7" s="23">
        <f t="shared" si="3"/>
        <v>2.2423830533950383E-2</v>
      </c>
      <c r="N7" s="23">
        <f t="shared" si="4"/>
        <v>2.1369515703250703E-2</v>
      </c>
      <c r="O7" s="23">
        <f t="shared" si="5"/>
        <v>2.1026026367921308E-2</v>
      </c>
      <c r="P7"/>
    </row>
    <row r="8" spans="1:16" ht="15.6" customHeight="1" x14ac:dyDescent="0.25">
      <c r="A8" s="22" t="s">
        <v>85</v>
      </c>
      <c r="B8" s="63">
        <v>5604</v>
      </c>
      <c r="C8" s="63">
        <v>10823</v>
      </c>
      <c r="D8" s="63">
        <v>12026</v>
      </c>
      <c r="E8" s="63">
        <v>7819</v>
      </c>
      <c r="F8" s="63">
        <v>7404</v>
      </c>
      <c r="G8" s="63">
        <v>8404</v>
      </c>
      <c r="H8"/>
      <c r="I8" s="22" t="str">
        <f t="shared" si="1"/>
        <v xml:space="preserve">            Russia</v>
      </c>
      <c r="J8" s="23">
        <v>4.2399152116474499E-2</v>
      </c>
      <c r="K8" s="23">
        <f t="shared" si="2"/>
        <v>4.1185760222234906E-2</v>
      </c>
      <c r="L8" s="23">
        <v>4.4369137848778002E-2</v>
      </c>
      <c r="M8" s="23">
        <f t="shared" si="3"/>
        <v>2.8116088990532081E-2</v>
      </c>
      <c r="N8" s="23">
        <f t="shared" si="4"/>
        <v>2.578551079968517E-2</v>
      </c>
      <c r="O8" s="23">
        <f t="shared" si="5"/>
        <v>2.8704146458091398E-2</v>
      </c>
      <c r="P8"/>
    </row>
    <row r="9" spans="1:16" ht="15.6" customHeight="1" x14ac:dyDescent="0.25">
      <c r="A9" s="22" t="s">
        <v>86</v>
      </c>
      <c r="B9" s="62">
        <v>3100</v>
      </c>
      <c r="C9" s="62">
        <v>1289</v>
      </c>
      <c r="D9" s="62">
        <v>3638</v>
      </c>
      <c r="E9" s="62">
        <v>3854</v>
      </c>
      <c r="F9" s="62">
        <v>5854</v>
      </c>
      <c r="G9" s="62">
        <v>5854</v>
      </c>
      <c r="H9"/>
      <c r="I9" s="22" t="str">
        <f t="shared" si="1"/>
        <v xml:space="preserve">            Turkey</v>
      </c>
      <c r="J9" s="23">
        <v>3.7841280582770601E-2</v>
      </c>
      <c r="K9" s="23">
        <f t="shared" si="2"/>
        <v>4.9051505983979298E-3</v>
      </c>
      <c r="L9" s="23">
        <v>2.9289237987969501E-2</v>
      </c>
      <c r="M9" s="23">
        <f t="shared" si="3"/>
        <v>1.3858473841860933E-2</v>
      </c>
      <c r="N9" s="23">
        <f t="shared" si="4"/>
        <v>2.0387409538270798E-2</v>
      </c>
      <c r="O9" s="23">
        <f t="shared" si="5"/>
        <v>1.9994535145843297E-2</v>
      </c>
      <c r="P9"/>
    </row>
    <row r="10" spans="1:16" ht="15.6" customHeight="1" x14ac:dyDescent="0.25">
      <c r="A10" s="22" t="s">
        <v>88</v>
      </c>
      <c r="B10" s="63">
        <v>66327</v>
      </c>
      <c r="C10" s="63">
        <v>65747</v>
      </c>
      <c r="D10" s="63">
        <v>65007</v>
      </c>
      <c r="E10" s="63">
        <v>57505</v>
      </c>
      <c r="F10" s="63">
        <v>55507</v>
      </c>
      <c r="G10" s="63">
        <v>55325</v>
      </c>
      <c r="H10"/>
      <c r="I10" s="22" t="str">
        <f t="shared" si="1"/>
        <v xml:space="preserve">            Others</v>
      </c>
      <c r="J10" s="23">
        <f>B10/$B$13</f>
        <v>0.27077439345507098</v>
      </c>
      <c r="K10" s="23">
        <f t="shared" si="2"/>
        <v>0.25019312365622087</v>
      </c>
      <c r="L10" s="23">
        <f>D10/$D$13</f>
        <v>0.22915043692520279</v>
      </c>
      <c r="M10" s="23">
        <f t="shared" si="3"/>
        <v>0.20678036800109315</v>
      </c>
      <c r="N10" s="23">
        <f t="shared" si="4"/>
        <v>0.19331123014021132</v>
      </c>
      <c r="O10" s="23">
        <f t="shared" si="5"/>
        <v>0.18896441013730447</v>
      </c>
      <c r="P10"/>
    </row>
    <row r="11" spans="1:16" ht="15.6" customHeight="1" x14ac:dyDescent="0.25">
      <c r="A11" s="28" t="s">
        <v>89</v>
      </c>
      <c r="B11" s="62">
        <v>218401</v>
      </c>
      <c r="C11" s="62">
        <v>230654</v>
      </c>
      <c r="D11" s="62">
        <v>253780</v>
      </c>
      <c r="E11" s="62">
        <v>248711</v>
      </c>
      <c r="F11" s="62">
        <v>261558</v>
      </c>
      <c r="G11" s="62">
        <v>266384</v>
      </c>
      <c r="H11"/>
      <c r="I11" s="28" t="str">
        <f t="shared" si="1"/>
        <v xml:space="preserve">                 Subtotal</v>
      </c>
      <c r="J11" s="23">
        <f>B11/$B$13</f>
        <v>0.89160369540279161</v>
      </c>
      <c r="K11" s="23">
        <f t="shared" si="2"/>
        <v>0.8777289419106874</v>
      </c>
      <c r="L11" s="23">
        <f>D11/$D$13</f>
        <v>0.89457747447010261</v>
      </c>
      <c r="M11" s="23">
        <f t="shared" si="3"/>
        <v>0.89433183385653203</v>
      </c>
      <c r="N11" s="23">
        <f t="shared" si="4"/>
        <v>0.91091391595678728</v>
      </c>
      <c r="O11" s="23">
        <f t="shared" si="5"/>
        <v>0.90984356854976434</v>
      </c>
      <c r="P11"/>
    </row>
    <row r="12" spans="1:16" ht="15.6" customHeight="1" x14ac:dyDescent="0.25">
      <c r="A12" s="28" t="s">
        <v>90</v>
      </c>
      <c r="B12" s="63">
        <v>26552</v>
      </c>
      <c r="C12" s="63">
        <v>32131</v>
      </c>
      <c r="D12" s="63">
        <v>29907</v>
      </c>
      <c r="E12" s="63">
        <v>29386</v>
      </c>
      <c r="F12" s="63">
        <v>25580</v>
      </c>
      <c r="G12" s="63">
        <v>26396</v>
      </c>
      <c r="H12"/>
      <c r="I12" s="28" t="str">
        <f t="shared" si="1"/>
        <v xml:space="preserve">                 United States</v>
      </c>
      <c r="J12" s="23">
        <f>B12/$B$13</f>
        <v>0.10839630459720845</v>
      </c>
      <c r="K12" s="23">
        <f t="shared" si="2"/>
        <v>0.12227105808931256</v>
      </c>
      <c r="L12" s="23">
        <f>D12/$D$13</f>
        <v>0.10542252552989739</v>
      </c>
      <c r="M12" s="23">
        <f t="shared" si="3"/>
        <v>0.10566816614346793</v>
      </c>
      <c r="N12" s="23">
        <f t="shared" si="4"/>
        <v>8.9086084043212665E-2</v>
      </c>
      <c r="O12" s="23">
        <f t="shared" si="5"/>
        <v>9.0156431450235677E-2</v>
      </c>
      <c r="P12"/>
    </row>
    <row r="13" spans="1:16" ht="15.6" customHeight="1" x14ac:dyDescent="0.25">
      <c r="A13" s="28" t="s">
        <v>91</v>
      </c>
      <c r="B13" s="62">
        <v>244953</v>
      </c>
      <c r="C13" s="62">
        <v>262785</v>
      </c>
      <c r="D13" s="62">
        <v>283687</v>
      </c>
      <c r="E13" s="62">
        <v>278097</v>
      </c>
      <c r="F13" s="62">
        <v>287138</v>
      </c>
      <c r="G13" s="62">
        <v>292780</v>
      </c>
      <c r="H13"/>
      <c r="I13" s="28" t="str">
        <f t="shared" si="1"/>
        <v xml:space="preserve">                 World Total</v>
      </c>
      <c r="J13" s="23">
        <f>B13/$B$13</f>
        <v>1</v>
      </c>
      <c r="K13" s="23">
        <f t="shared" si="2"/>
        <v>1</v>
      </c>
      <c r="L13" s="23">
        <f>D13/$D$13</f>
        <v>1</v>
      </c>
      <c r="M13" s="23">
        <f t="shared" si="3"/>
        <v>1</v>
      </c>
      <c r="N13" s="23">
        <f t="shared" si="4"/>
        <v>1</v>
      </c>
      <c r="O13" s="23">
        <f t="shared" si="5"/>
        <v>1</v>
      </c>
      <c r="P13"/>
    </row>
    <row r="14" spans="1:16" ht="15.6" customHeight="1" x14ac:dyDescent="0.25">
      <c r="A14" s="28"/>
      <c r="B14" s="27"/>
      <c r="C14" s="27"/>
      <c r="D14" s="33"/>
      <c r="E14" s="33"/>
      <c r="F14" s="33"/>
      <c r="G14" s="33"/>
      <c r="H14"/>
      <c r="I14"/>
      <c r="J14"/>
      <c r="K14"/>
      <c r="L14"/>
      <c r="M14"/>
      <c r="N14"/>
      <c r="O14"/>
      <c r="P14"/>
    </row>
    <row r="15" spans="1:16" ht="15.6" customHeight="1" x14ac:dyDescent="0.25">
      <c r="A15" s="71" t="s">
        <v>59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15.6" customHeight="1" x14ac:dyDescent="0.25">
      <c r="B16"/>
      <c r="C16"/>
      <c r="D16"/>
      <c r="E16"/>
      <c r="F16"/>
      <c r="G16"/>
      <c r="H16"/>
    </row>
    <row r="17" spans="2:8" ht="15.6" customHeight="1" x14ac:dyDescent="0.25">
      <c r="B17" s="39"/>
      <c r="C17" s="39"/>
      <c r="D17" s="39"/>
      <c r="E17" s="39"/>
      <c r="F17" s="39"/>
      <c r="G17" s="39"/>
      <c r="H17"/>
    </row>
    <row r="18" spans="2:8" ht="15.6" customHeight="1" x14ac:dyDescent="0.25">
      <c r="B18" s="39"/>
      <c r="C18" s="39"/>
      <c r="D18" s="39"/>
      <c r="E18" s="39"/>
      <c r="F18" s="39"/>
      <c r="G18" s="39"/>
      <c r="H18" s="24"/>
    </row>
    <row r="19" spans="2:8" ht="15.6" customHeight="1" x14ac:dyDescent="0.25">
      <c r="B19" s="39"/>
      <c r="C19" s="39"/>
      <c r="D19" s="39"/>
      <c r="E19" s="39"/>
      <c r="F19" s="39"/>
      <c r="G19" s="39"/>
      <c r="H19" s="21"/>
    </row>
  </sheetData>
  <mergeCells count="3">
    <mergeCell ref="A1:G1"/>
    <mergeCell ref="I1:O1"/>
    <mergeCell ref="A15:P15"/>
  </mergeCells>
  <hyperlinks>
    <hyperlink ref="A15" r:id="rId1" xr:uid="{00000000-0004-0000-03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0"/>
  <sheetViews>
    <sheetView showGridLines="0" tabSelected="1" zoomScaleNormal="100" workbookViewId="0">
      <selection activeCell="F12" sqref="F12"/>
    </sheetView>
  </sheetViews>
  <sheetFormatPr defaultRowHeight="15" x14ac:dyDescent="0.25"/>
  <cols>
    <col min="1" max="1" width="8.5703125" style="40"/>
    <col min="2" max="2" width="19.7109375" style="40"/>
    <col min="3" max="4" width="11.7109375" style="40"/>
    <col min="5" max="5" width="11.140625" style="40"/>
    <col min="6" max="6" width="9" style="40"/>
    <col min="7" max="7" width="9.28515625" style="40"/>
    <col min="8" max="1025" width="9" style="40"/>
  </cols>
  <sheetData>
    <row r="1" spans="1:1024" ht="25.5" customHeight="1" x14ac:dyDescent="0.25">
      <c r="A1" s="73" t="s">
        <v>62</v>
      </c>
      <c r="B1" s="73"/>
      <c r="C1" s="73"/>
      <c r="D1" s="73"/>
      <c r="E1" s="7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5.5" customHeight="1" x14ac:dyDescent="0.25">
      <c r="A2" s="41" t="s">
        <v>63</v>
      </c>
      <c r="B2" s="41" t="s">
        <v>64</v>
      </c>
      <c r="C2" s="41" t="s">
        <v>65</v>
      </c>
      <c r="D2" s="41" t="s">
        <v>66</v>
      </c>
      <c r="E2" s="41" t="s">
        <v>67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" customHeight="1" x14ac:dyDescent="0.25">
      <c r="A3" s="22">
        <v>1</v>
      </c>
      <c r="B3" s="22" t="s">
        <v>43</v>
      </c>
      <c r="C3" s="42">
        <v>154000</v>
      </c>
      <c r="D3" s="42">
        <v>31000</v>
      </c>
      <c r="E3" s="23">
        <f t="shared" ref="E3:E19" si="0">D3/C3</f>
        <v>0.20129870129870131</v>
      </c>
      <c r="F3"/>
      <c r="G3" s="4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44" customFormat="1" ht="15.6" customHeight="1" x14ac:dyDescent="0.2">
      <c r="A4" s="22">
        <v>2</v>
      </c>
      <c r="B4" s="22" t="s">
        <v>29</v>
      </c>
      <c r="C4" s="42">
        <v>133590</v>
      </c>
      <c r="D4" s="42">
        <v>1100</v>
      </c>
      <c r="E4" s="23">
        <f t="shared" si="0"/>
        <v>8.2341492626693616E-3</v>
      </c>
      <c r="G4" s="43"/>
      <c r="H4" s="45"/>
      <c r="J4" s="45"/>
    </row>
    <row r="5" spans="1:1024" ht="15.6" customHeight="1" x14ac:dyDescent="0.25">
      <c r="A5" s="22">
        <v>3</v>
      </c>
      <c r="B5" s="22" t="s">
        <v>50</v>
      </c>
      <c r="C5" s="42">
        <v>102190</v>
      </c>
      <c r="D5" s="42">
        <v>500</v>
      </c>
      <c r="E5" s="23">
        <f t="shared" si="0"/>
        <v>4.8928466581857327E-3</v>
      </c>
      <c r="F5"/>
      <c r="G5" s="4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44" customFormat="1" ht="15.6" customHeight="1" x14ac:dyDescent="0.2">
      <c r="A6" s="22">
        <v>4</v>
      </c>
      <c r="B6" s="22" t="s">
        <v>54</v>
      </c>
      <c r="C6" s="42">
        <v>73500</v>
      </c>
      <c r="D6" s="42">
        <v>34000</v>
      </c>
      <c r="E6" s="23">
        <f t="shared" si="0"/>
        <v>0.46258503401360546</v>
      </c>
      <c r="G6" s="43"/>
      <c r="H6" s="45"/>
      <c r="J6" s="45"/>
    </row>
    <row r="7" spans="1:1024" ht="15.6" customHeight="1" x14ac:dyDescent="0.25">
      <c r="A7" s="22">
        <v>5</v>
      </c>
      <c r="B7" s="22" t="s">
        <v>36</v>
      </c>
      <c r="C7" s="42">
        <v>52258</v>
      </c>
      <c r="D7" s="42">
        <v>26535</v>
      </c>
      <c r="E7" s="23">
        <f t="shared" si="0"/>
        <v>0.50776914539400664</v>
      </c>
      <c r="F7"/>
      <c r="G7" s="4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44" customFormat="1" ht="15.6" customHeight="1" x14ac:dyDescent="0.2">
      <c r="A8" s="22">
        <v>6</v>
      </c>
      <c r="B8" s="22" t="s">
        <v>28</v>
      </c>
      <c r="C8" s="42">
        <v>32350</v>
      </c>
      <c r="D8" s="42">
        <v>24000</v>
      </c>
      <c r="E8" s="23">
        <f t="shared" si="0"/>
        <v>0.74188562596599694</v>
      </c>
      <c r="G8" s="43"/>
      <c r="H8" s="45"/>
      <c r="J8" s="45"/>
    </row>
    <row r="9" spans="1:1024" ht="15.6" customHeight="1" x14ac:dyDescent="0.25">
      <c r="A9" s="22">
        <v>7</v>
      </c>
      <c r="B9" s="22" t="s">
        <v>33</v>
      </c>
      <c r="C9" s="42">
        <v>29000</v>
      </c>
      <c r="D9" s="42">
        <v>20500</v>
      </c>
      <c r="E9" s="23">
        <f t="shared" si="0"/>
        <v>0.7068965517241379</v>
      </c>
      <c r="F9" s="43"/>
      <c r="G9" s="4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44" customFormat="1" ht="15.6" customHeight="1" x14ac:dyDescent="0.2">
      <c r="A10" s="22">
        <v>8</v>
      </c>
      <c r="B10" s="22" t="s">
        <v>53</v>
      </c>
      <c r="C10" s="42">
        <v>25600</v>
      </c>
      <c r="D10" s="42">
        <v>800</v>
      </c>
      <c r="E10" s="23">
        <f t="shared" si="0"/>
        <v>3.125E-2</v>
      </c>
      <c r="F10" s="46"/>
      <c r="G10" s="43"/>
      <c r="H10" s="45"/>
      <c r="J10" s="45"/>
    </row>
    <row r="11" spans="1:1024" ht="15.6" customHeight="1" x14ac:dyDescent="0.25">
      <c r="A11" s="22">
        <v>9</v>
      </c>
      <c r="B11" s="22" t="s">
        <v>27</v>
      </c>
      <c r="C11" s="42">
        <v>19000</v>
      </c>
      <c r="D11" s="42">
        <v>13000</v>
      </c>
      <c r="E11" s="23">
        <f t="shared" si="0"/>
        <v>0.68421052631578949</v>
      </c>
      <c r="F11"/>
      <c r="G11" s="4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44" customFormat="1" ht="15.6" customHeight="1" x14ac:dyDescent="0.2">
      <c r="A12" s="22">
        <v>10</v>
      </c>
      <c r="B12" s="22" t="s">
        <v>48</v>
      </c>
      <c r="C12" s="42">
        <v>15600</v>
      </c>
      <c r="D12" s="42">
        <v>8200</v>
      </c>
      <c r="E12" s="23">
        <f t="shared" si="0"/>
        <v>0.52564102564102566</v>
      </c>
      <c r="G12" s="43"/>
      <c r="H12" s="45"/>
      <c r="J12" s="45"/>
    </row>
    <row r="13" spans="1:1024" ht="15.6" customHeight="1" x14ac:dyDescent="0.25">
      <c r="A13" s="22">
        <v>11</v>
      </c>
      <c r="B13" s="22" t="s">
        <v>32</v>
      </c>
      <c r="C13" s="42">
        <v>19000</v>
      </c>
      <c r="D13" s="42">
        <v>6800</v>
      </c>
      <c r="E13" s="23">
        <f t="shared" si="0"/>
        <v>0.35789473684210527</v>
      </c>
      <c r="F13"/>
      <c r="G13" s="4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44" customFormat="1" ht="15.6" customHeight="1" x14ac:dyDescent="0.2">
      <c r="A14" s="22">
        <v>12</v>
      </c>
      <c r="B14" s="22" t="s">
        <v>51</v>
      </c>
      <c r="C14" s="42">
        <v>16800</v>
      </c>
      <c r="D14" s="42">
        <v>600</v>
      </c>
      <c r="E14" s="23">
        <f t="shared" si="0"/>
        <v>3.5714285714285712E-2</v>
      </c>
      <c r="G14" s="43"/>
      <c r="H14" s="45"/>
      <c r="J14" s="45"/>
    </row>
    <row r="15" spans="1:1024" ht="15.6" customHeight="1" x14ac:dyDescent="0.25">
      <c r="A15" s="22">
        <v>13</v>
      </c>
      <c r="B15" s="22" t="s">
        <v>30</v>
      </c>
      <c r="C15" s="42">
        <v>11500</v>
      </c>
      <c r="D15" s="42">
        <v>5200</v>
      </c>
      <c r="E15" s="23">
        <f t="shared" si="0"/>
        <v>0.45217391304347826</v>
      </c>
    </row>
    <row r="16" spans="1:1024" ht="15.6" customHeight="1" x14ac:dyDescent="0.25">
      <c r="A16" s="22">
        <v>14</v>
      </c>
      <c r="B16" s="22" t="s">
        <v>42</v>
      </c>
      <c r="C16" s="42">
        <v>8770</v>
      </c>
      <c r="D16" s="42">
        <v>900</v>
      </c>
      <c r="E16" s="23">
        <f t="shared" si="0"/>
        <v>0.10262257696693272</v>
      </c>
    </row>
    <row r="17" spans="1:5" ht="15.6" customHeight="1" x14ac:dyDescent="0.25">
      <c r="A17" s="22">
        <v>15</v>
      </c>
      <c r="B17" s="22" t="s">
        <v>44</v>
      </c>
      <c r="C17" s="42">
        <v>6800</v>
      </c>
      <c r="D17" s="42">
        <v>200</v>
      </c>
      <c r="E17" s="23">
        <f t="shared" si="0"/>
        <v>2.9411764705882353E-2</v>
      </c>
    </row>
    <row r="18" spans="1:5" ht="15.6" customHeight="1" x14ac:dyDescent="0.25">
      <c r="A18" s="22">
        <v>16</v>
      </c>
      <c r="B18" s="22" t="s">
        <v>41</v>
      </c>
      <c r="C18" s="42">
        <v>5200</v>
      </c>
      <c r="D18" s="42">
        <v>600</v>
      </c>
      <c r="E18" s="23">
        <f t="shared" si="0"/>
        <v>0.11538461538461539</v>
      </c>
    </row>
    <row r="19" spans="1:5" ht="15.6" customHeight="1" x14ac:dyDescent="0.25">
      <c r="A19" s="47" t="s">
        <v>68</v>
      </c>
      <c r="B19" s="47" t="s">
        <v>69</v>
      </c>
      <c r="C19" s="48">
        <f>SUM(C3:C18)</f>
        <v>705158</v>
      </c>
      <c r="D19" s="48">
        <f>SUM(D3:D18)</f>
        <v>173935</v>
      </c>
      <c r="E19" s="49">
        <f t="shared" si="0"/>
        <v>0.24666103199566622</v>
      </c>
    </row>
    <row r="20" spans="1:5" ht="15.6" customHeight="1" x14ac:dyDescent="0.25">
      <c r="A20" s="44"/>
      <c r="B20" s="46"/>
      <c r="C20" s="44"/>
      <c r="D20" s="44"/>
      <c r="E20" s="44"/>
    </row>
  </sheetData>
  <mergeCells count="1">
    <mergeCell ref="A1:E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27"/>
  <sheetViews>
    <sheetView showGridLines="0" topLeftCell="B1" zoomScaleNormal="100" workbookViewId="0">
      <selection activeCell="I11" sqref="I11"/>
    </sheetView>
  </sheetViews>
  <sheetFormatPr defaultRowHeight="15" x14ac:dyDescent="0.25"/>
  <cols>
    <col min="1" max="1" width="2.42578125" style="50"/>
    <col min="2" max="5" width="13" style="50"/>
    <col min="6" max="1025" width="9" style="50"/>
  </cols>
  <sheetData>
    <row r="1" spans="1:1024" ht="6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33" customHeight="1" x14ac:dyDescent="0.25">
      <c r="A2"/>
      <c r="B2" s="74" t="s">
        <v>70</v>
      </c>
      <c r="C2" s="74"/>
      <c r="D2" s="74"/>
      <c r="E2" s="74"/>
      <c r="F2" s="51"/>
      <c r="G2" s="5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/>
      <c r="B3" s="52" t="s">
        <v>71</v>
      </c>
      <c r="C3" s="52" t="s">
        <v>65</v>
      </c>
      <c r="D3" s="52" t="s">
        <v>72</v>
      </c>
      <c r="E3" s="52" t="s">
        <v>73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/>
      <c r="B4" s="53" t="s">
        <v>119</v>
      </c>
      <c r="C4" s="64">
        <v>3250</v>
      </c>
      <c r="D4" s="64">
        <v>9700</v>
      </c>
      <c r="E4" s="23">
        <f t="shared" ref="E4:E22" si="0">C4/D4</f>
        <v>0.33505154639175255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/>
      <c r="B5" s="53" t="s">
        <v>120</v>
      </c>
      <c r="C5" s="64">
        <v>2925</v>
      </c>
      <c r="D5" s="64">
        <v>9850</v>
      </c>
      <c r="E5" s="23">
        <f t="shared" si="0"/>
        <v>0.29695431472081218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/>
      <c r="B6" s="53" t="s">
        <v>121</v>
      </c>
      <c r="C6" s="64">
        <v>5851</v>
      </c>
      <c r="D6" s="64">
        <v>9900</v>
      </c>
      <c r="E6" s="23">
        <f t="shared" si="0"/>
        <v>0.59101010101010099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/>
      <c r="B7" s="53" t="s">
        <v>122</v>
      </c>
      <c r="C7" s="64">
        <v>5845</v>
      </c>
      <c r="D7" s="64">
        <v>10200</v>
      </c>
      <c r="E7" s="23">
        <f t="shared" si="0"/>
        <v>0.57303921568627447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/>
      <c r="B8" s="53" t="s">
        <v>123</v>
      </c>
      <c r="C8" s="64">
        <v>4873</v>
      </c>
      <c r="D8" s="64">
        <v>10450</v>
      </c>
      <c r="E8" s="23">
        <f t="shared" si="0"/>
        <v>0.46631578947368418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/>
      <c r="B9" s="53" t="s">
        <v>124</v>
      </c>
      <c r="C9" s="64">
        <v>2234</v>
      </c>
      <c r="D9" s="64">
        <v>10300</v>
      </c>
      <c r="E9" s="23">
        <f t="shared" si="0"/>
        <v>0.21689320388349514</v>
      </c>
      <c r="F9"/>
      <c r="G9"/>
      <c r="H9" s="5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/>
      <c r="B10" s="53" t="s">
        <v>125</v>
      </c>
      <c r="C10" s="64">
        <v>3825</v>
      </c>
      <c r="D10" s="64">
        <v>10300</v>
      </c>
      <c r="E10" s="23">
        <f t="shared" si="0"/>
        <v>0.37135922330097088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/>
      <c r="B11" s="53" t="s">
        <v>126</v>
      </c>
      <c r="C11" s="64">
        <v>5880</v>
      </c>
      <c r="D11" s="64">
        <v>10700</v>
      </c>
      <c r="E11" s="23">
        <f t="shared" si="0"/>
        <v>0.54953271028037387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/>
      <c r="B12" s="53" t="s">
        <v>127</v>
      </c>
      <c r="C12" s="64">
        <v>5026</v>
      </c>
      <c r="D12" s="64">
        <v>11000</v>
      </c>
      <c r="E12" s="23">
        <f t="shared" si="0"/>
        <v>0.45690909090909093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/>
      <c r="B13" s="53" t="s">
        <v>128</v>
      </c>
      <c r="C13" s="64">
        <v>5900</v>
      </c>
      <c r="D13" s="64">
        <v>10800</v>
      </c>
      <c r="E13" s="23">
        <f t="shared" si="0"/>
        <v>0.54629629629629628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 s="53" t="s">
        <v>129</v>
      </c>
      <c r="C14" s="64">
        <v>5800</v>
      </c>
      <c r="D14" s="64">
        <v>11200</v>
      </c>
      <c r="E14" s="23">
        <f t="shared" si="0"/>
        <v>0.5178571428571429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 s="53" t="s">
        <v>130</v>
      </c>
      <c r="C15" s="64">
        <v>4380</v>
      </c>
      <c r="D15" s="64">
        <v>10900</v>
      </c>
      <c r="E15" s="23">
        <f t="shared" si="0"/>
        <v>0.40183486238532112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 s="53" t="s">
        <v>131</v>
      </c>
      <c r="C16" s="64">
        <v>5300</v>
      </c>
      <c r="D16" s="64">
        <v>11400</v>
      </c>
      <c r="E16" s="23">
        <f t="shared" si="0"/>
        <v>0.46491228070175439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 s="53" t="s">
        <v>132</v>
      </c>
      <c r="C17" s="64">
        <v>6000</v>
      </c>
      <c r="D17" s="64">
        <v>10700</v>
      </c>
      <c r="E17" s="23">
        <f t="shared" si="0"/>
        <v>0.56074766355140182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 s="53" t="s">
        <v>133</v>
      </c>
      <c r="C18" s="64">
        <v>5540</v>
      </c>
      <c r="D18" s="64">
        <v>11100</v>
      </c>
      <c r="E18" s="23">
        <f t="shared" si="0"/>
        <v>0.49909909909909911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/>
      <c r="B19" s="53" t="s">
        <v>134</v>
      </c>
      <c r="C19" s="64">
        <v>6730</v>
      </c>
      <c r="D19" s="64">
        <v>12200</v>
      </c>
      <c r="E19" s="23">
        <f t="shared" si="0"/>
        <v>0.55163934426229511</v>
      </c>
      <c r="F19" s="55"/>
      <c r="G19"/>
      <c r="H19" s="55"/>
      <c r="I19" s="55"/>
      <c r="J19" s="55"/>
      <c r="K19" s="5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56" customFormat="1" ht="15" customHeight="1" x14ac:dyDescent="0.25">
      <c r="B20" s="53" t="s">
        <v>135</v>
      </c>
      <c r="C20" s="64">
        <v>4264</v>
      </c>
      <c r="D20" s="64">
        <v>12000</v>
      </c>
      <c r="E20" s="23">
        <f t="shared" si="0"/>
        <v>0.35533333333333333</v>
      </c>
      <c r="F20" s="57"/>
      <c r="G20"/>
      <c r="H20" s="57"/>
      <c r="I20" s="57"/>
    </row>
    <row r="21" spans="1:1024" ht="15" customHeight="1" x14ac:dyDescent="0.25">
      <c r="A21" s="56"/>
      <c r="B21" s="53" t="s">
        <v>136</v>
      </c>
      <c r="C21" s="64">
        <v>5428</v>
      </c>
      <c r="D21" s="64">
        <v>12100</v>
      </c>
      <c r="E21" s="23">
        <f t="shared" si="0"/>
        <v>0.44859504132231404</v>
      </c>
      <c r="F21" s="57"/>
      <c r="G21"/>
      <c r="H21" s="57"/>
      <c r="I21" s="57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1024" ht="15" customHeight="1" x14ac:dyDescent="0.25">
      <c r="A22" s="56"/>
      <c r="B22" s="53" t="s">
        <v>137</v>
      </c>
      <c r="C22" s="64">
        <v>5200</v>
      </c>
      <c r="D22" s="64">
        <v>12100</v>
      </c>
      <c r="E22" s="23">
        <f t="shared" si="0"/>
        <v>0.42975206611570249</v>
      </c>
      <c r="F22" s="57"/>
      <c r="G22"/>
      <c r="H22" s="57"/>
      <c r="I22" s="57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1024" ht="15" customHeight="1" x14ac:dyDescent="0.25">
      <c r="A23" s="56"/>
      <c r="B23" s="53"/>
      <c r="C23" s="58"/>
      <c r="D23" s="58"/>
      <c r="E23" s="23"/>
      <c r="F23" s="57"/>
      <c r="G23" s="57"/>
      <c r="H23" s="57"/>
      <c r="I23" s="57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1024" x14ac:dyDescent="0.25">
      <c r="B24" s="75" t="s">
        <v>77</v>
      </c>
      <c r="C24" s="75"/>
      <c r="D24" s="75"/>
      <c r="E24" s="75"/>
      <c r="F24" s="75"/>
      <c r="G24" s="75"/>
      <c r="H24" s="75"/>
      <c r="I24" s="75"/>
      <c r="J24" s="75"/>
      <c r="K24" s="75"/>
      <c r="L24"/>
      <c r="M24"/>
      <c r="N24"/>
      <c r="O24"/>
      <c r="P24"/>
      <c r="Q24"/>
      <c r="R24"/>
      <c r="S24"/>
      <c r="T24"/>
      <c r="U24"/>
      <c r="V24"/>
    </row>
    <row r="25" spans="1:1024" ht="15" customHeight="1" x14ac:dyDescent="0.25">
      <c r="B25" s="71" t="s">
        <v>74</v>
      </c>
      <c r="C25" s="76"/>
      <c r="D25" s="76"/>
      <c r="E25" s="76"/>
      <c r="F25" s="76"/>
      <c r="G25" s="76"/>
      <c r="H25" s="76"/>
      <c r="I25" s="7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1024" x14ac:dyDescent="0.25">
      <c r="B26" s="59" t="s">
        <v>75</v>
      </c>
      <c r="C26" s="60"/>
      <c r="D26" s="60"/>
      <c r="E26" s="61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1024" ht="15" customHeight="1" x14ac:dyDescent="0.25">
      <c r="B27" s="77" t="s">
        <v>76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</sheetData>
  <mergeCells count="4">
    <mergeCell ref="B2:E2"/>
    <mergeCell ref="B24:K24"/>
    <mergeCell ref="B25:I25"/>
    <mergeCell ref="B27:V27"/>
  </mergeCells>
  <hyperlinks>
    <hyperlink ref="B25" r:id="rId1" xr:uid="{00000000-0004-0000-0500-000000000000}"/>
    <hyperlink ref="B26" r:id="rId2" xr:uid="{00000000-0004-0000-0500-000001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Preços e Cotações</vt:lpstr>
      <vt:lpstr>Exportação-Importação</vt:lpstr>
      <vt:lpstr>Produção-Consumo</vt:lpstr>
      <vt:lpstr>Estoques</vt:lpstr>
      <vt:lpstr>Produção-Exportação</vt:lpstr>
      <vt:lpstr>USDA_Grain and Feed Anual_BR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ALVES ELOY DA COSTA</dc:creator>
  <cp:lastModifiedBy>DANIEL ALVES ELOY DA COSTA</cp:lastModifiedBy>
  <cp:revision>1</cp:revision>
  <dcterms:created xsi:type="dcterms:W3CDTF">2006-09-25T12:47:36Z</dcterms:created>
  <dcterms:modified xsi:type="dcterms:W3CDTF">2020-04-30T18:20:28Z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